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Description" sheetId="1" r:id="rId1"/>
    <sheet name="Observation" sheetId="2" r:id="rId2"/>
    <sheet name="FieldMapBMS" sheetId="3" r:id="rId3"/>
    <sheet name="FieldPlanImport" sheetId="4" r:id="rId4"/>
  </sheets>
  <definedNames>
    <definedName name="_xlfn.CONCAT" hidden="1">#NAME?</definedName>
    <definedName name="_xlfn.NUMBERVALUE" hidden="1">#NAME?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<sst xmlns="http://schemas.openxmlformats.org/spreadsheetml/2006/main" count="949" uniqueCount="513">
  <si>
    <t>STUDY</t>
  </si>
  <si>
    <t>DIOP19</t>
  </si>
  <si>
    <t>TITLE</t>
  </si>
  <si>
    <t>DIOP 2019 PVT</t>
  </si>
  <si>
    <t>OBJECTIVE</t>
  </si>
  <si>
    <t>PVT</t>
  </si>
  <si>
    <t>START DATE</t>
  </si>
  <si>
    <t>20190101</t>
  </si>
  <si>
    <t>END DATE</t>
  </si>
  <si>
    <t>20191231</t>
  </si>
  <si>
    <t>STUDY TYPE</t>
  </si>
  <si>
    <t>Trial</t>
  </si>
  <si>
    <t>STUDY DETAILS</t>
  </si>
  <si>
    <t>DESCRIPTION</t>
  </si>
  <si>
    <t>ONTOLOGY ID</t>
  </si>
  <si>
    <t>PROPERTY</t>
  </si>
  <si>
    <t>SCALE</t>
  </si>
  <si>
    <t>METHOD</t>
  </si>
  <si>
    <t>DATA TYPE</t>
  </si>
  <si>
    <t>VALUE</t>
  </si>
  <si>
    <t>DATASET</t>
  </si>
  <si>
    <t>Responsible_Person_ID</t>
  </si>
  <si>
    <t>Principal investigator - assigned (DBID)</t>
  </si>
  <si>
    <t>Person</t>
  </si>
  <si>
    <t>Person id</t>
  </si>
  <si>
    <t>Assigned</t>
  </si>
  <si>
    <t>C</t>
  </si>
  <si>
    <t>59</t>
  </si>
  <si>
    <t>Product_concept</t>
  </si>
  <si>
    <t>Product concept code</t>
  </si>
  <si>
    <t>Product concept</t>
  </si>
  <si>
    <t>Product concept scale</t>
  </si>
  <si>
    <t>Target_Region</t>
  </si>
  <si>
    <t>Target Region Variable</t>
  </si>
  <si>
    <t>Target Region</t>
  </si>
  <si>
    <t>Target_Region_Scale</t>
  </si>
  <si>
    <t>Trial_Type</t>
  </si>
  <si>
    <t>Code for trial type or series</t>
  </si>
  <si>
    <t>Trial instance</t>
  </si>
  <si>
    <t>Code of Trial_Type</t>
  </si>
  <si>
    <t>P</t>
  </si>
  <si>
    <t>TRIAL_YEAR</t>
  </si>
  <si>
    <t>Season - Assigned (Code)</t>
  </si>
  <si>
    <t>Season</t>
  </si>
  <si>
    <t>Code of Crop_season_Code</t>
  </si>
  <si>
    <t>19</t>
  </si>
  <si>
    <t>Responsible_Person</t>
  </si>
  <si>
    <t>Principal investigator - assigned (DBCV)</t>
  </si>
  <si>
    <t>Person name</t>
  </si>
  <si>
    <t>Lealem Tilahun</t>
  </si>
  <si>
    <t>EXPERIMENTAL DESIGN</t>
  </si>
  <si>
    <t>PLOT_NO</t>
  </si>
  <si>
    <t>Field plot - enumerated (number)</t>
  </si>
  <si>
    <t>Field plot</t>
  </si>
  <si>
    <t>Number</t>
  </si>
  <si>
    <t>Enumerated</t>
  </si>
  <si>
    <t>N</t>
  </si>
  <si>
    <t>PLOT</t>
  </si>
  <si>
    <t>FLD_COL</t>
  </si>
  <si>
    <t>Column in field layout</t>
  </si>
  <si>
    <t>Column in layout</t>
  </si>
  <si>
    <t>FLD_ROW</t>
  </si>
  <si>
    <t>Row in filed layout</t>
  </si>
  <si>
    <t>Row in layout</t>
  </si>
  <si>
    <t>REP_NO</t>
  </si>
  <si>
    <t>Replication - assigned (number)</t>
  </si>
  <si>
    <t>Replication factor</t>
  </si>
  <si>
    <t>PacketNumber</t>
  </si>
  <si>
    <t>Number of the seed packet for a plt</t>
  </si>
  <si>
    <t>Seed source</t>
  </si>
  <si>
    <t>FIELDMAP_COLUMN</t>
  </si>
  <si>
    <t>Column coordinate of plot in fieldplan</t>
  </si>
  <si>
    <t>PlotCoordinate</t>
  </si>
  <si>
    <t>FIELDMAP_RANGE</t>
  </si>
  <si>
    <t>Row coordinate of plot in fieldplan</t>
  </si>
  <si>
    <t>ENVIRONMENT DETAILS</t>
  </si>
  <si>
    <t>EXPT_DESIGN</t>
  </si>
  <si>
    <t>Experimentaldesign - assigned (type)</t>
  </si>
  <si>
    <t>Experimental design</t>
  </si>
  <si>
    <t>Type of EXPT_DESIGN</t>
  </si>
  <si>
    <t>EGDGN</t>
  </si>
  <si>
    <t>ENVIRONMENT</t>
  </si>
  <si>
    <t>TRIAL_INSTANCE</t>
  </si>
  <si>
    <t>Trial instance - enumerated (number)</t>
  </si>
  <si>
    <t>Crop_Season_Start_Month</t>
  </si>
  <si>
    <t>Crop season start month (YYYYMM)</t>
  </si>
  <si>
    <t>Year-month (yyyymm)</t>
  </si>
  <si>
    <t>B</t>
  </si>
  <si>
    <t>LOCATION_ID</t>
  </si>
  <si>
    <t>Location - selected (DBID)</t>
  </si>
  <si>
    <t>Location</t>
  </si>
  <si>
    <t>Location id</t>
  </si>
  <si>
    <t>20056</t>
  </si>
  <si>
    <t>Location - selected (DBCV)</t>
  </si>
  <si>
    <t>Location name</t>
  </si>
  <si>
    <t>Werer</t>
  </si>
  <si>
    <t>PlantingDensity_seed_plot</t>
  </si>
  <si>
    <t>Planting density as seed orpropagule rate at planting</t>
  </si>
  <si>
    <t>Planting density</t>
  </si>
  <si>
    <t>seed/plot</t>
  </si>
  <si>
    <t>PlantingDensity METHOD</t>
  </si>
  <si>
    <t>SEEDING_DATE</t>
  </si>
  <si>
    <t>Date Seeded - applied (yyyymmdd)</t>
  </si>
  <si>
    <t>Planting date</t>
  </si>
  <si>
    <t>Date (yyyymmdd) of SEEDING_DATE</t>
  </si>
  <si>
    <t>Applied</t>
  </si>
  <si>
    <t>D</t>
  </si>
  <si>
    <t>2019-01-04</t>
  </si>
  <si>
    <t>ENVIRONMENTAL CONDITIONS</t>
  </si>
  <si>
    <t>GERMPLASM DESCRIPTORS</t>
  </si>
  <si>
    <t>ENTRY_NO</t>
  </si>
  <si>
    <t>Germplasm entry - enumerated (number)</t>
  </si>
  <si>
    <t>Germplasm entry</t>
  </si>
  <si>
    <t>GID</t>
  </si>
  <si>
    <t>Germplasm identifier - assigned (DBID)</t>
  </si>
  <si>
    <t>Germplasm id</t>
  </si>
  <si>
    <t>DESIGNATION</t>
  </si>
  <si>
    <t>Germplasm identifier - assigned (DBCV)</t>
  </si>
  <si>
    <t>Germplasm name</t>
  </si>
  <si>
    <t>CROSS</t>
  </si>
  <si>
    <t>The pedigree string of the germplasm</t>
  </si>
  <si>
    <t>Cross history</t>
  </si>
  <si>
    <t>Text</t>
  </si>
  <si>
    <t>T</t>
  </si>
  <si>
    <t>OBS_UNIT_ID</t>
  </si>
  <si>
    <t>Field observation unit id - assigned (text)</t>
  </si>
  <si>
    <t/>
  </si>
  <si>
    <t>OBSERVATION UNIT</t>
  </si>
  <si>
    <t>TRAITS</t>
  </si>
  <si>
    <t>PLOT_BARCODE</t>
  </si>
  <si>
    <t>Externally generated string for plot barcode</t>
  </si>
  <si>
    <t>Barcode</t>
  </si>
  <si>
    <t>Barcode string</t>
  </si>
  <si>
    <t>DA</t>
  </si>
  <si>
    <t>Days to 50% Anthesis (Pollen Shed)</t>
  </si>
  <si>
    <t>Anthesis time</t>
  </si>
  <si>
    <t>DA-Days</t>
  </si>
  <si>
    <t>DA-Measurement</t>
  </si>
  <si>
    <t>50.0 - 150.0</t>
  </si>
  <si>
    <t>DS</t>
  </si>
  <si>
    <t>Days to 50% Silking</t>
  </si>
  <si>
    <t>Silking time</t>
  </si>
  <si>
    <t>DS-Days</t>
  </si>
  <si>
    <t>DS-Measurement</t>
  </si>
  <si>
    <t>PH</t>
  </si>
  <si>
    <t>Plant Height (cm): measured as height between the base of a plant to the insertion of the first tassel branch of the same plant.</t>
  </si>
  <si>
    <t>Plant height to insertion of first tassel branch</t>
  </si>
  <si>
    <t>cm</t>
  </si>
  <si>
    <t>PH - Measurement</t>
  </si>
  <si>
    <t>All values allowed</t>
  </si>
  <si>
    <t>EH</t>
  </si>
  <si>
    <t>Ear Height(cm): measured as height between the base of a plant to the insertion of the top ear of the same plant.</t>
  </si>
  <si>
    <t>Ear height</t>
  </si>
  <si>
    <t>EH - cm</t>
  </si>
  <si>
    <t>EH - Measurement</t>
  </si>
  <si>
    <t>50.0 - 200.0</t>
  </si>
  <si>
    <t>NPH</t>
  </si>
  <si>
    <t>Number of plants: total number of harvestable plants per plot</t>
  </si>
  <si>
    <t>Plants harvested</t>
  </si>
  <si>
    <t>number of plants</t>
  </si>
  <si>
    <t>NPH - count</t>
  </si>
  <si>
    <t>SL</t>
  </si>
  <si>
    <t>Stalk Lodging: measured as percentage of plants that show stem lodging, i.e. those stems that are broken below the ear.</t>
  </si>
  <si>
    <t>Stem lodging incidence</t>
  </si>
  <si>
    <t>SL - count</t>
  </si>
  <si>
    <t>SELECTIONS</t>
  </si>
  <si>
    <t>EMZMPCX8P4bBG</t>
  </si>
  <si>
    <t>3003827</t>
  </si>
  <si>
    <t>Melkassa4</t>
  </si>
  <si>
    <t>Check3</t>
  </si>
  <si>
    <t>*WR19MOP01+1-1*</t>
  </si>
  <si>
    <t>EMZMP8XQYV0hp</t>
  </si>
  <si>
    <t>3003829</t>
  </si>
  <si>
    <t>Melkassa6</t>
  </si>
  <si>
    <t>Check5</t>
  </si>
  <si>
    <t>*WR19MOP01+1-2*</t>
  </si>
  <si>
    <t>EMZMPVOzvK071</t>
  </si>
  <si>
    <t>3003826</t>
  </si>
  <si>
    <t>Melkassa3</t>
  </si>
  <si>
    <t>Check2</t>
  </si>
  <si>
    <t>*WR19MOP01+1-3*</t>
  </si>
  <si>
    <t>EMZMPqbwVIcsC</t>
  </si>
  <si>
    <t>3003894</t>
  </si>
  <si>
    <t>MD172033</t>
  </si>
  <si>
    <t>Ama TZBR-W C4</t>
  </si>
  <si>
    <t>*WR19MOP01+1-4*</t>
  </si>
  <si>
    <t>EMZMPtVHkzjkD</t>
  </si>
  <si>
    <t>3003828</t>
  </si>
  <si>
    <t>Melkassa5</t>
  </si>
  <si>
    <t>Check4</t>
  </si>
  <si>
    <t>*WR19MOP01+1-5*</t>
  </si>
  <si>
    <t>EMZMP7cYJXu3L</t>
  </si>
  <si>
    <t>3003890</t>
  </si>
  <si>
    <t>MD172029</t>
  </si>
  <si>
    <t>DTSTR-Y SYN15</t>
  </si>
  <si>
    <t>*WR19MOP01+1-6*</t>
  </si>
  <si>
    <t>EMZMPpMStBW8z</t>
  </si>
  <si>
    <t>3003833</t>
  </si>
  <si>
    <t>MH140</t>
  </si>
  <si>
    <t>Check9</t>
  </si>
  <si>
    <t>*WR19MOP01+1-7*</t>
  </si>
  <si>
    <t>EMZMP5bBnAiFw</t>
  </si>
  <si>
    <t>3003831</t>
  </si>
  <si>
    <t>MH130</t>
  </si>
  <si>
    <t>Check7</t>
  </si>
  <si>
    <t>*WR19MOP01+1-8*</t>
  </si>
  <si>
    <t>EMZMPvqVoIcwA</t>
  </si>
  <si>
    <t>3003834</t>
  </si>
  <si>
    <t>MHQ138</t>
  </si>
  <si>
    <t>Check8</t>
  </si>
  <si>
    <t>*WR19MOP01+1-9*</t>
  </si>
  <si>
    <t>EMZMPbbWtz4H8</t>
  </si>
  <si>
    <t>3003874</t>
  </si>
  <si>
    <t>MD172013</t>
  </si>
  <si>
    <t>AFLATOXIN SYN3W</t>
  </si>
  <si>
    <t>*WR19MOP01+1-10*</t>
  </si>
  <si>
    <t>EMZMPh8WDnLGM</t>
  </si>
  <si>
    <t>3003875</t>
  </si>
  <si>
    <t>MD172014</t>
  </si>
  <si>
    <t>ACR06 TZL COMP3 C4</t>
  </si>
  <si>
    <t>*WR19MOP01+1-11*</t>
  </si>
  <si>
    <t>EMZMPKMoDtuow</t>
  </si>
  <si>
    <t>3003901</t>
  </si>
  <si>
    <t>MD172040</t>
  </si>
  <si>
    <t>Inter LN-Y C1</t>
  </si>
  <si>
    <t>*WR19MOP01+1-12*</t>
  </si>
  <si>
    <t>EMZMPqWNRomto</t>
  </si>
  <si>
    <t>3003895</t>
  </si>
  <si>
    <t>MD172034</t>
  </si>
  <si>
    <t>Ama TZBR-Y C1</t>
  </si>
  <si>
    <t>*WR19MOP01+2-12*</t>
  </si>
  <si>
    <t>EMZMPFkg1wHt2</t>
  </si>
  <si>
    <t>3003888</t>
  </si>
  <si>
    <t>MD172027</t>
  </si>
  <si>
    <t>(TZEOMP5C7/TZECOMP3DTC2) C2</t>
  </si>
  <si>
    <t>*WR19MOP01+2-11*</t>
  </si>
  <si>
    <t>EMZMPKlFJCiGV</t>
  </si>
  <si>
    <t>3003873</t>
  </si>
  <si>
    <t>MD172012</t>
  </si>
  <si>
    <t>AFLATOXIN SYN5</t>
  </si>
  <si>
    <t>*WR19MOP01+2-10*</t>
  </si>
  <si>
    <t>EMZMPwU5LKJb7</t>
  </si>
  <si>
    <t>3003900</t>
  </si>
  <si>
    <t>MD172039</t>
  </si>
  <si>
    <t>TZE31 DMRSR LN Syn F2</t>
  </si>
  <si>
    <t>*WR19MOP01+2-9*</t>
  </si>
  <si>
    <t>EMZMPbvUsLVOf</t>
  </si>
  <si>
    <t>3003872</t>
  </si>
  <si>
    <t>MD172011</t>
  </si>
  <si>
    <t>IWD C3 SYN/DT.STR SYN-W-1</t>
  </si>
  <si>
    <t>*WR19MOP01+2-8*</t>
  </si>
  <si>
    <t>EMZMPb2DKRPWN</t>
  </si>
  <si>
    <t>3003876</t>
  </si>
  <si>
    <t>MD172015</t>
  </si>
  <si>
    <t>ACR.91 SWWAN 1-SR C1</t>
  </si>
  <si>
    <t>*WR19MOP01+2-7*</t>
  </si>
  <si>
    <t>EMZMPu4ckPja5</t>
  </si>
  <si>
    <t>3003889</t>
  </si>
  <si>
    <t>MD172028</t>
  </si>
  <si>
    <t>(2*TZECOMP3DT/WhiteDTSTRSYN) C2</t>
  </si>
  <si>
    <t>*WR19MOP01+2-6*</t>
  </si>
  <si>
    <t>EMZMPkodtamRD</t>
  </si>
  <si>
    <t>3003877</t>
  </si>
  <si>
    <t>MD172016</t>
  </si>
  <si>
    <t>PVA SYN-11</t>
  </si>
  <si>
    <t>*WR19MOP01+2-5*</t>
  </si>
  <si>
    <t>EMZMPkv41tjW8</t>
  </si>
  <si>
    <t>3003896</t>
  </si>
  <si>
    <t>MD172035</t>
  </si>
  <si>
    <t>TZBR Eld.-4-W C2</t>
  </si>
  <si>
    <t>*WR19MOP01+2-4*</t>
  </si>
  <si>
    <t>EMZMPygabWL4T</t>
  </si>
  <si>
    <t>3003823</t>
  </si>
  <si>
    <t>Melkassa2</t>
  </si>
  <si>
    <t>Check1</t>
  </si>
  <si>
    <t>*WR19MOP01+2-3*</t>
  </si>
  <si>
    <t>EMZMPpIha5K4g</t>
  </si>
  <si>
    <t>3003871</t>
  </si>
  <si>
    <t>MD172010</t>
  </si>
  <si>
    <t>OBATANPA/TZL COMP3</t>
  </si>
  <si>
    <t>*WR19MOP01+2-2*</t>
  </si>
  <si>
    <t>EMZMPqlEYMioO</t>
  </si>
  <si>
    <t>3003878</t>
  </si>
  <si>
    <t>MD172017</t>
  </si>
  <si>
    <t>PVA SYN-13</t>
  </si>
  <si>
    <t>*WR19MOP01+2-1*</t>
  </si>
  <si>
    <t>EMZMPlBfEbLrV</t>
  </si>
  <si>
    <t>3003897</t>
  </si>
  <si>
    <t>MD172036</t>
  </si>
  <si>
    <t>BR 9943-DMRSR C1</t>
  </si>
  <si>
    <t>*WR19MOP01+3-1*</t>
  </si>
  <si>
    <t>EMZMPOwzG9B7y</t>
  </si>
  <si>
    <t>3003879</t>
  </si>
  <si>
    <t>MD172018</t>
  </si>
  <si>
    <t>F2TWLY100123</t>
  </si>
  <si>
    <t>*WR19MOP01+3-2*</t>
  </si>
  <si>
    <t>EMZMPRaakeO3u</t>
  </si>
  <si>
    <t>3003899</t>
  </si>
  <si>
    <t>MD172038</t>
  </si>
  <si>
    <t>IW-LN Pop C1</t>
  </si>
  <si>
    <t>*WR19MOP01+3-3*</t>
  </si>
  <si>
    <t>EMZMPP2ALFz59</t>
  </si>
  <si>
    <t>3003830</t>
  </si>
  <si>
    <t>Melkassa7</t>
  </si>
  <si>
    <t>Check6</t>
  </si>
  <si>
    <t>*WR19MOP01+3-4*</t>
  </si>
  <si>
    <t>EMZMPBxGxr4Fr</t>
  </si>
  <si>
    <t>*WR19MOP01+3-5*</t>
  </si>
  <si>
    <t>EMZMPnWGoJ0Cd</t>
  </si>
  <si>
    <t>*WR19MOP01+3-6*</t>
  </si>
  <si>
    <t>EMZMPoloY82dP</t>
  </si>
  <si>
    <t>*WR19MOP01+3-7*</t>
  </si>
  <si>
    <t>EMZMPH07loqLj</t>
  </si>
  <si>
    <t>*WR19MOP01+3-8*</t>
  </si>
  <si>
    <t>EMZMPNleqLwKa</t>
  </si>
  <si>
    <t>*WR19MOP01+3-9*</t>
  </si>
  <si>
    <t>EMZMPfisWGcpX</t>
  </si>
  <si>
    <t>*WR19MOP01+3-10*</t>
  </si>
  <si>
    <t>EMZMPDnECvdF7</t>
  </si>
  <si>
    <t>*WR19MOP01+3-11*</t>
  </si>
  <si>
    <t>EMZMPTYyycj0D</t>
  </si>
  <si>
    <t>*WR19MOP01+3-12*</t>
  </si>
  <si>
    <t>EMZMPUl64w7lM</t>
  </si>
  <si>
    <t>*WR19MOP01+4-12*</t>
  </si>
  <si>
    <t>EMZMP7Bv5fMoX</t>
  </si>
  <si>
    <t>*WR19MOP01+4-11*</t>
  </si>
  <si>
    <t>EMZMPJO4Mg2uS</t>
  </si>
  <si>
    <t>*WR19MOP01+4-10*</t>
  </si>
  <si>
    <t>EMZMP51wvPGPg</t>
  </si>
  <si>
    <t>*WR19MOP01+4-9*</t>
  </si>
  <si>
    <t>EMZMPm2BCCEdO</t>
  </si>
  <si>
    <t>*WR19MOP01+4-8*</t>
  </si>
  <si>
    <t>EMZMPZKNdA13c</t>
  </si>
  <si>
    <t>*WR19MOP01+4-7*</t>
  </si>
  <si>
    <t>EMZMPH3hOf2cH</t>
  </si>
  <si>
    <t>*WR19MOP01+4-6*</t>
  </si>
  <si>
    <t>EMZMPSwXXuIGL</t>
  </si>
  <si>
    <t>*WR19MOP01+4-5*</t>
  </si>
  <si>
    <t>EMZMPSvNqPqCW</t>
  </si>
  <si>
    <t>*WR19MOP01+4-4*</t>
  </si>
  <si>
    <t>EMZMP8hE1SiPJ</t>
  </si>
  <si>
    <t>*WR19MOP01+4-3*</t>
  </si>
  <si>
    <t>EMZMPBBqnwd3z</t>
  </si>
  <si>
    <t>*WR19MOP01+4-2*</t>
  </si>
  <si>
    <t>EMZMPHH9CEaTc</t>
  </si>
  <si>
    <t>*WR19MOP01+4-1*</t>
  </si>
  <si>
    <t>EMZMPjVZiLzoR</t>
  </si>
  <si>
    <t>*WR19MOP01+5-1*</t>
  </si>
  <si>
    <t>EMZMPEA6XpRzN</t>
  </si>
  <si>
    <t>*WR19MOP01+5-2*</t>
  </si>
  <si>
    <t>EMZMPIHbjmH2b</t>
  </si>
  <si>
    <t>*WR19MOP01+5-3*</t>
  </si>
  <si>
    <t>EMZMPyW5dWbsq</t>
  </si>
  <si>
    <t>*WR19MOP01+5-4*</t>
  </si>
  <si>
    <t>EMZMPLt40MTn8</t>
  </si>
  <si>
    <t>*WR19MOP01+5-5*</t>
  </si>
  <si>
    <t>EMZMPcpSgiEpw</t>
  </si>
  <si>
    <t>*WR19MOP01+5-6*</t>
  </si>
  <si>
    <t>EMZMPd864uKaD</t>
  </si>
  <si>
    <t>*WR19MOP01+5-7*</t>
  </si>
  <si>
    <t>EMZMPhY9Qvo2X</t>
  </si>
  <si>
    <t>*WR19MOP01+5-8*</t>
  </si>
  <si>
    <t>EMZMPeNWEGei5</t>
  </si>
  <si>
    <t>*WR19MOP01+5-9*</t>
  </si>
  <si>
    <t>EMZMPsfiTKG8k</t>
  </si>
  <si>
    <t>*WR19MOP01+5-10*</t>
  </si>
  <si>
    <t>EMZMPYi8AnH06</t>
  </si>
  <si>
    <t>*WR19MOP01+5-11*</t>
  </si>
  <si>
    <t>EMZMPgQexzDjt</t>
  </si>
  <si>
    <t>*WR19MOP01+5-12*</t>
  </si>
  <si>
    <t>EMZMPTyQSN9t1</t>
  </si>
  <si>
    <t>*WR19MOP01+6-12*</t>
  </si>
  <si>
    <t>EMZMPFsl2cHSF</t>
  </si>
  <si>
    <t>*WR19MOP01+6-11*</t>
  </si>
  <si>
    <t>EMZMPGzZ9T7xy</t>
  </si>
  <si>
    <t>*WR19MOP01+6-10*</t>
  </si>
  <si>
    <t>EMZMPXi4aJQCO</t>
  </si>
  <si>
    <t>*WR19MOP01+6-9*</t>
  </si>
  <si>
    <t>EMZMPiXAJDHLu</t>
  </si>
  <si>
    <t>*WR19MOP01+6-8*</t>
  </si>
  <si>
    <t>EMZMPSmXvOY7j</t>
  </si>
  <si>
    <t>*WR19MOP01+6-7*</t>
  </si>
  <si>
    <t>EMZMPTRbGBoLU</t>
  </si>
  <si>
    <t>*WR19MOP01+6-6*</t>
  </si>
  <si>
    <t>EMZMPN5MNGPIB</t>
  </si>
  <si>
    <t>*WR19MOP01+6-5*</t>
  </si>
  <si>
    <t>EMZMPUtN4DjbF</t>
  </si>
  <si>
    <t>*WR19MOP01+6-4*</t>
  </si>
  <si>
    <t>EMZMPYB7UKSdW</t>
  </si>
  <si>
    <t>*WR19MOP01+6-3*</t>
  </si>
  <si>
    <t>EMZMP5olUl2h4</t>
  </si>
  <si>
    <t>*WR19MOP01+6-2*</t>
  </si>
  <si>
    <t>EMZMPQZ9SADbm</t>
  </si>
  <si>
    <t>*WR19MOP01+6-1*</t>
  </si>
  <si>
    <t>EMZMPvtT7lYlt</t>
  </si>
  <si>
    <t>*WR19MOP01+7-1*</t>
  </si>
  <si>
    <t>EMZMPD6biYILY</t>
  </si>
  <si>
    <t>*WR19MOP01+7-2*</t>
  </si>
  <si>
    <t>EMZMPAyHaj4to</t>
  </si>
  <si>
    <t>*WR19MOP01+7-3*</t>
  </si>
  <si>
    <t>EMZMPxXDFW8TN</t>
  </si>
  <si>
    <t>*WR19MOP01+7-4*</t>
  </si>
  <si>
    <t>EMZMPDDx5uPYM</t>
  </si>
  <si>
    <t>*WR19MOP01+7-5*</t>
  </si>
  <si>
    <t>EMZMPJjeVRvFW</t>
  </si>
  <si>
    <t>*WR19MOP01+7-6*</t>
  </si>
  <si>
    <t>EMZMPWeWQi7c6</t>
  </si>
  <si>
    <t>*WR19MOP01+7-7*</t>
  </si>
  <si>
    <t>EMZMPk1TQRVXd</t>
  </si>
  <si>
    <t>*WR19MOP01+7-8*</t>
  </si>
  <si>
    <t>EMZMPzxTvovYC</t>
  </si>
  <si>
    <t>*WR19MOP01+7-9*</t>
  </si>
  <si>
    <t>EMZMPtwLVbQVp</t>
  </si>
  <si>
    <t>*WR19MOP01+7-10*</t>
  </si>
  <si>
    <t>EMZMPcOVoVZXq</t>
  </si>
  <si>
    <t>*WR19MOP01+7-11*</t>
  </si>
  <si>
    <t>EMZMPDD4CNlXB</t>
  </si>
  <si>
    <t>*WR19MOP01+7-12*</t>
  </si>
  <si>
    <t>Grand Total</t>
  </si>
  <si>
    <t>Sum of PLOT_NO</t>
  </si>
  <si>
    <t>Range 7</t>
  </si>
  <si>
    <t>Range 6</t>
  </si>
  <si>
    <t>Range 5</t>
  </si>
  <si>
    <t>Range 4</t>
  </si>
  <si>
    <t>Range 3</t>
  </si>
  <si>
    <t>Range 2</t>
  </si>
  <si>
    <t>Range 1</t>
  </si>
  <si>
    <t>DIOP19-73
Entry 27
Rep 3</t>
  </si>
  <si>
    <t>DIOP19-61
Entry 24
Rep 3</t>
  </si>
  <si>
    <t>DIOP19-49
Entry 6
Rep 2</t>
  </si>
  <si>
    <t>DIOP19-37
Entry 18
Rep 2</t>
  </si>
  <si>
    <t>DIOP19-25
Entry 27
Rep 1</t>
  </si>
  <si>
    <t>DIOP19-13
Entry 25
Rep 1</t>
  </si>
  <si>
    <t>DIOP19-1
Entry 34
Rep 1</t>
  </si>
  <si>
    <t>DIOP19-74
Entry 7
Rep 3</t>
  </si>
  <si>
    <t>DIOP19-62
Entry 20
Rep 3</t>
  </si>
  <si>
    <t>DIOP19-50
Entry 39
Rep 2</t>
  </si>
  <si>
    <t>DIOP19-38
Entry 40
Rep 2</t>
  </si>
  <si>
    <t>DIOP19-26
Entry 9
Rep 1</t>
  </si>
  <si>
    <t>DIOP19-14
Entry 18
Rep 1</t>
  </si>
  <si>
    <t>DIOP19-2
Entry 36
Rep 1</t>
  </si>
  <si>
    <t>DIOP19-75
Entry 4
Rep 3</t>
  </si>
  <si>
    <t>DIOP19-63
Entry 9
Rep 3</t>
  </si>
  <si>
    <t>DIOP19-51
Entry 3
Rep 2</t>
  </si>
  <si>
    <t>DIOP19-39
Entry 19
Rep 2</t>
  </si>
  <si>
    <t>DIOP19-27
Entry 29
Rep 1</t>
  </si>
  <si>
    <t>DIOP19-15
Entry 3
Rep 1</t>
  </si>
  <si>
    <t>DIOP19-3
Entry 33
Rep 1</t>
  </si>
  <si>
    <t>DIOP19-76
Entry 25
Rep 3</t>
  </si>
  <si>
    <t>DIOP19-64
Entry 5
Rep 3</t>
  </si>
  <si>
    <t>DIOP19-52
Entry 27
Rep 2</t>
  </si>
  <si>
    <t>DIOP19-40
Entry 24
Rep 2</t>
  </si>
  <si>
    <t>DIOP19-28
Entry 37
Rep 1</t>
  </si>
  <si>
    <t>DIOP19-16
Entry 30
Rep 1</t>
  </si>
  <si>
    <t>DIOP19-4
Entry 24
Rep 1</t>
  </si>
  <si>
    <t>DIOP19-77
Entry 33
Rep 3</t>
  </si>
  <si>
    <t>DIOP19-65
Entry 34
Rep 3</t>
  </si>
  <si>
    <t>DIOP19-53
Entry 34
Rep 2</t>
  </si>
  <si>
    <t>DIOP19-41
Entry 30
Rep 2</t>
  </si>
  <si>
    <t>DIOP19-29
Entry 29
Rep 2</t>
  </si>
  <si>
    <t>DIOP19-17
Entry 2
Rep 1</t>
  </si>
  <si>
    <t>DIOP19-5
Entry 35
Rep 1</t>
  </si>
  <si>
    <t>DIOP19-78
Entry 1
Rep 3</t>
  </si>
  <si>
    <t>DIOP19-66
Entry 18
Rep 3</t>
  </si>
  <si>
    <t>DIOP19-54
Entry 25
Rep 2</t>
  </si>
  <si>
    <t>DIOP19-42
Entry 1
Rep 2</t>
  </si>
  <si>
    <t>DIOP19-30
Entry 20
Rep 2</t>
  </si>
  <si>
    <t>DIOP19-18
Entry 6
Rep 1</t>
  </si>
  <si>
    <t>DIOP19-6
Entry 20
Rep 1</t>
  </si>
  <si>
    <t>DIOP19-79
Entry 31
Rep 3</t>
  </si>
  <si>
    <t>DIOP19-67
Entry 29
Rep 3</t>
  </si>
  <si>
    <t>DIOP19-55
Entry 37
Rep 2</t>
  </si>
  <si>
    <t>DIOP19-43
Entry 5
Rep 2</t>
  </si>
  <si>
    <t>DIOP19-31
Entry 33
Rep 2</t>
  </si>
  <si>
    <t>DIOP19-19
Entry 19
Rep 1</t>
  </si>
  <si>
    <t>DIOP19-7
Entry 40
Rep 1</t>
  </si>
  <si>
    <t>DIOP19-80
Entry 6
Rep 3</t>
  </si>
  <si>
    <t>DIOP19-68
Entry 8
Rep 3</t>
  </si>
  <si>
    <t>DIOP19-56
Entry 26
Rep 2</t>
  </si>
  <si>
    <t>DIOP19-44
Entry 38
Rep 2</t>
  </si>
  <si>
    <t>DIOP19-32
Entry 4
Rep 2</t>
  </si>
  <si>
    <t>DIOP19-20
Entry 7
Rep 1</t>
  </si>
  <si>
    <t>DIOP19-8
Entry 38
Rep 1</t>
  </si>
  <si>
    <t>DIOP19-81
Entry 37
Rep 3</t>
  </si>
  <si>
    <t>DIOP19-69
Entry 35
Rep 3</t>
  </si>
  <si>
    <t>DIOP19-57
Entry 26
Rep 3</t>
  </si>
  <si>
    <t>DIOP19-45
Entry 7
Rep 2</t>
  </si>
  <si>
    <t>DIOP19-33
Entry 36
Rep 2</t>
  </si>
  <si>
    <t>DIOP19-21
Entry 26
Rep 1</t>
  </si>
  <si>
    <t>DIOP19-9
Entry 39
Rep 1</t>
  </si>
  <si>
    <t>DIOP19-82
Entry 38
Rep 3</t>
  </si>
  <si>
    <t>DIOP19-70
Entry 3
Rep 3</t>
  </si>
  <si>
    <t>DIOP19-58
Entry 40
Rep 3</t>
  </si>
  <si>
    <t>DIOP19-46
Entry 9
Rep 2</t>
  </si>
  <si>
    <t>DIOP19-34
Entry 8
Rep 2</t>
  </si>
  <si>
    <t>DIOP19-22
Entry 32
Rep 1</t>
  </si>
  <si>
    <t>DIOP19-10
Entry 4
Rep 1</t>
  </si>
  <si>
    <t>DIOP19-83
Entry 2
Rep 3</t>
  </si>
  <si>
    <t>DIOP19-71
Entry 19
Rep 3</t>
  </si>
  <si>
    <t>DIOP19-59
Entry 30
Rep 3</t>
  </si>
  <si>
    <t>DIOP19-47
Entry 32
Rep 2</t>
  </si>
  <si>
    <t>DIOP19-35
Entry 31
Rep 2</t>
  </si>
  <si>
    <t>DIOP19-23
Entry 1
Rep 1</t>
  </si>
  <si>
    <t>DIOP19-11
Entry 5
Rep 1</t>
  </si>
  <si>
    <t>DIOP19-84
Entry 32
Rep 3</t>
  </si>
  <si>
    <t>DIOP19-72
Entry 36
Rep 3</t>
  </si>
  <si>
    <t>DIOP19-60
Entry 39
Rep 3</t>
  </si>
  <si>
    <t>DIOP19-48
Entry 35
Rep 2</t>
  </si>
  <si>
    <t>DIOP19-36
Entry 2
Rep 2</t>
  </si>
  <si>
    <t>DIOP19-24
Entry 8
Rep 1</t>
  </si>
  <si>
    <t>DIOP19-12
Entry 31
Rep 1</t>
  </si>
  <si>
    <t>FLD_ROW/FLD_COL</t>
  </si>
  <si>
    <t>ROW/COL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</si>
</sst>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0" borderId="0" xfId="0" applyFont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0" fillId="37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 vertical="center"/>
    </xf>
    <xf numFmtId="0" fontId="1" fillId="3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85" sheet="Observation"/>
  </cacheSource>
  <cacheFields count="19">
    <cacheField name="OBS_UNIT_ID">
      <sharedItems containsMixedTypes="0"/>
    </cacheField>
    <cacheField name="ENTRY_NO">
      <sharedItems containsSemiMixedTypes="0" containsString="0" containsMixedTypes="0" containsNumber="1" containsInteger="1"/>
    </cacheField>
    <cacheField name="GID">
      <sharedItems containsMixedTypes="0"/>
    </cacheField>
    <cacheField name="DESIGNATION">
      <sharedItems containsMixedTypes="0"/>
    </cacheField>
    <cacheField name="CROSS">
      <sharedItems containsMixedTypes="0"/>
    </cacheField>
    <cacheField name="PLOT_NO">
      <sharedItems containsSemiMixedTypes="0" containsString="0" containsMixedTypes="0" containsNumber="1" containsInteger="1"/>
    </cacheField>
    <cacheField name="FLD_COL">
      <sharedItems containsSemiMixedTypes="0" containsString="0" containsMixedTypes="0" containsNumber="1" containsInteger="1" count="7">
        <n v="1"/>
        <n v="2"/>
        <n v="3"/>
        <n v="4"/>
        <n v="5"/>
        <n v="6"/>
        <n v="7"/>
      </sharedItems>
    </cacheField>
    <cacheField name="FLD_ROW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REP_NO">
      <sharedItems containsSemiMixedTypes="0" containsString="0" containsMixedTypes="0" containsNumber="1" containsInteger="1"/>
    </cacheField>
    <cacheField name="PacketNumber">
      <sharedItems containsSemiMixedTypes="0" containsString="0" containsMixedTypes="0" containsNumber="1" containsInteger="1"/>
    </cacheField>
    <cacheField name="FIELDMAP_COLUMN">
      <sharedItems containsSemiMixedTypes="0" containsString="0" containsMixedTypes="0" containsNumber="1" containsInteger="1"/>
    </cacheField>
    <cacheField name="FIELDMAP_RANGE">
      <sharedItems containsSemiMixedTypes="0" containsString="0" containsMixedTypes="0" containsNumber="1" containsInteger="1"/>
    </cacheField>
    <cacheField name="PLOT_BARCODE">
      <sharedItems containsMixedTypes="0"/>
    </cacheField>
    <cacheField name="DA">
      <sharedItems containsSemiMixedTypes="0" containsString="0" containsMixedTypes="0" containsNumber="1" containsInteger="1"/>
    </cacheField>
    <cacheField name="DS">
      <sharedItems containsSemiMixedTypes="0" containsString="0" containsMixedTypes="0" containsNumber="1" containsInteger="1"/>
    </cacheField>
    <cacheField name="PH">
      <sharedItems containsSemiMixedTypes="0" containsString="0" containsMixedTypes="0" containsNumber="1" containsInteger="1"/>
    </cacheField>
    <cacheField name="EH">
      <sharedItems containsSemiMixedTypes="0" containsString="0" containsMixedTypes="0" containsNumber="1" containsInteger="1"/>
    </cacheField>
    <cacheField name="NPH">
      <sharedItems containsSemiMixedTypes="0" containsString="0" containsMixedTypes="0" containsNumber="1" containsInteger="1"/>
    </cacheField>
    <cacheField name="S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7" firstHeaderRow="1" firstDataRow="2" firstDataCol="1"/>
  <pivotFields count="1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PLOT_NO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4">
      <selection activeCell="A1" sqref="A1"/>
    </sheetView>
  </sheetViews>
  <sheetFormatPr defaultColWidth="9.140625" defaultRowHeight="12.75"/>
  <cols>
    <col min="1" max="1" width="19.57421875" style="0" customWidth="1"/>
    <col min="2" max="2" width="23.421875" style="0" customWidth="1"/>
    <col min="3" max="3" width="29.28125" style="0" customWidth="1"/>
    <col min="4" max="5" width="17.57421875" style="0" customWidth="1"/>
    <col min="6" max="6" width="14.7109375" style="0" customWidth="1"/>
    <col min="7" max="9" width="19.57421875" style="0" customWidth="1"/>
  </cols>
  <sheetData>
    <row r="1" spans="1:2" ht="12.75">
      <c r="A1" s="1" t="s">
        <v>0</v>
      </c>
      <c r="B1" t="s">
        <v>1</v>
      </c>
    </row>
    <row r="2" spans="1:2" ht="12.75">
      <c r="A2" s="2" t="s">
        <v>2</v>
      </c>
      <c r="B2" t="s">
        <v>3</v>
      </c>
    </row>
    <row r="3" spans="1:2" ht="12.75">
      <c r="A3" s="3" t="s">
        <v>4</v>
      </c>
      <c r="B3" t="s">
        <v>5</v>
      </c>
    </row>
    <row r="4" spans="1:2" ht="12.75">
      <c r="A4" s="4" t="s">
        <v>6</v>
      </c>
      <c r="B4" t="s">
        <v>7</v>
      </c>
    </row>
    <row r="5" spans="1:2" ht="12.75">
      <c r="A5" s="5" t="s">
        <v>8</v>
      </c>
      <c r="B5" t="s">
        <v>9</v>
      </c>
    </row>
    <row r="6" spans="1:2" ht="12.75">
      <c r="A6" s="6" t="s">
        <v>10</v>
      </c>
      <c r="B6" t="s">
        <v>11</v>
      </c>
    </row>
    <row r="8" spans="1:9" ht="12.75">
      <c r="A8" s="7" t="s">
        <v>12</v>
      </c>
      <c r="B8" s="8" t="s">
        <v>13</v>
      </c>
      <c r="C8" s="9" t="s">
        <v>14</v>
      </c>
      <c r="D8" s="10" t="s">
        <v>15</v>
      </c>
      <c r="E8" s="11" t="s">
        <v>16</v>
      </c>
      <c r="F8" s="12" t="s">
        <v>17</v>
      </c>
      <c r="G8" s="13" t="s">
        <v>18</v>
      </c>
      <c r="H8" s="14" t="s">
        <v>19</v>
      </c>
      <c r="I8" s="15" t="s">
        <v>20</v>
      </c>
    </row>
    <row r="9" spans="1:9" ht="12.75">
      <c r="A9" s="16" t="s">
        <v>21</v>
      </c>
      <c r="B9" s="16" t="s">
        <v>22</v>
      </c>
      <c r="C9" s="16"/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  <c r="I9" s="16" t="s">
        <v>0</v>
      </c>
    </row>
    <row r="10" spans="1:9" ht="12.75">
      <c r="A10" s="16" t="s">
        <v>28</v>
      </c>
      <c r="B10" s="16" t="s">
        <v>29</v>
      </c>
      <c r="C10" s="16"/>
      <c r="D10" s="16" t="s">
        <v>30</v>
      </c>
      <c r="E10" s="16" t="s">
        <v>31</v>
      </c>
      <c r="F10" s="16" t="s">
        <v>25</v>
      </c>
      <c r="G10" s="16" t="s">
        <v>26</v>
      </c>
      <c r="H10" s="16"/>
      <c r="I10" s="16" t="s">
        <v>0</v>
      </c>
    </row>
    <row r="11" spans="1:9" ht="12.75">
      <c r="A11" s="16" t="s">
        <v>32</v>
      </c>
      <c r="B11" s="16" t="s">
        <v>33</v>
      </c>
      <c r="C11" s="16"/>
      <c r="D11" s="16" t="s">
        <v>34</v>
      </c>
      <c r="E11" s="16" t="s">
        <v>35</v>
      </c>
      <c r="F11" s="16" t="s">
        <v>25</v>
      </c>
      <c r="G11" s="16" t="s">
        <v>26</v>
      </c>
      <c r="H11" s="16"/>
      <c r="I11" s="16" t="s">
        <v>0</v>
      </c>
    </row>
    <row r="12" spans="1:9" ht="12.75">
      <c r="A12" s="16" t="s">
        <v>36</v>
      </c>
      <c r="B12" s="16" t="s">
        <v>37</v>
      </c>
      <c r="C12" s="16"/>
      <c r="D12" s="16" t="s">
        <v>38</v>
      </c>
      <c r="E12" s="16" t="s">
        <v>39</v>
      </c>
      <c r="F12" s="16" t="s">
        <v>25</v>
      </c>
      <c r="G12" s="16" t="s">
        <v>26</v>
      </c>
      <c r="H12" s="16" t="s">
        <v>40</v>
      </c>
      <c r="I12" s="16" t="s">
        <v>0</v>
      </c>
    </row>
    <row r="13" spans="1:9" ht="12.75">
      <c r="A13" s="16" t="s">
        <v>41</v>
      </c>
      <c r="B13" s="16" t="s">
        <v>42</v>
      </c>
      <c r="C13" s="16"/>
      <c r="D13" s="16" t="s">
        <v>43</v>
      </c>
      <c r="E13" s="16" t="s">
        <v>44</v>
      </c>
      <c r="F13" s="16" t="s">
        <v>25</v>
      </c>
      <c r="G13" s="16" t="s">
        <v>26</v>
      </c>
      <c r="H13" s="16" t="s">
        <v>45</v>
      </c>
      <c r="I13" s="16" t="s">
        <v>0</v>
      </c>
    </row>
    <row r="14" spans="1:9" ht="12.75">
      <c r="A14" s="16" t="s">
        <v>46</v>
      </c>
      <c r="B14" s="16" t="s">
        <v>47</v>
      </c>
      <c r="C14" s="16"/>
      <c r="D14" s="16" t="s">
        <v>23</v>
      </c>
      <c r="E14" s="16" t="s">
        <v>48</v>
      </c>
      <c r="F14" s="16" t="s">
        <v>25</v>
      </c>
      <c r="G14" s="16" t="s">
        <v>26</v>
      </c>
      <c r="H14" s="16" t="s">
        <v>49</v>
      </c>
      <c r="I14" s="16" t="s">
        <v>0</v>
      </c>
    </row>
    <row r="16" spans="1:9" ht="12.75">
      <c r="A16" s="17" t="s">
        <v>50</v>
      </c>
      <c r="B16" s="18" t="s">
        <v>13</v>
      </c>
      <c r="C16" s="19" t="s">
        <v>14</v>
      </c>
      <c r="D16" s="20" t="s">
        <v>15</v>
      </c>
      <c r="E16" s="21" t="s">
        <v>16</v>
      </c>
      <c r="F16" s="22" t="s">
        <v>17</v>
      </c>
      <c r="G16" s="23" t="s">
        <v>18</v>
      </c>
      <c r="H16" s="24" t="s">
        <v>19</v>
      </c>
      <c r="I16" s="25" t="s">
        <v>20</v>
      </c>
    </row>
    <row r="17" spans="1:9" ht="12.75">
      <c r="A17" s="26" t="s">
        <v>51</v>
      </c>
      <c r="B17" s="26" t="s">
        <v>52</v>
      </c>
      <c r="C17" s="26"/>
      <c r="D17" s="26" t="s">
        <v>53</v>
      </c>
      <c r="E17" s="26" t="s">
        <v>54</v>
      </c>
      <c r="F17" s="26" t="s">
        <v>55</v>
      </c>
      <c r="G17" s="26" t="s">
        <v>56</v>
      </c>
      <c r="H17" s="26"/>
      <c r="I17" s="26" t="s">
        <v>57</v>
      </c>
    </row>
    <row r="18" spans="1:9" ht="12.75">
      <c r="A18" s="26" t="s">
        <v>58</v>
      </c>
      <c r="B18" s="26" t="s">
        <v>59</v>
      </c>
      <c r="C18" s="26"/>
      <c r="D18" s="26" t="s">
        <v>60</v>
      </c>
      <c r="E18" s="26" t="s">
        <v>54</v>
      </c>
      <c r="F18" s="26" t="s">
        <v>25</v>
      </c>
      <c r="G18" s="26" t="s">
        <v>56</v>
      </c>
      <c r="H18" s="26"/>
      <c r="I18" s="26" t="s">
        <v>57</v>
      </c>
    </row>
    <row r="19" spans="1:9" ht="12.75">
      <c r="A19" s="26" t="s">
        <v>61</v>
      </c>
      <c r="B19" s="26" t="s">
        <v>62</v>
      </c>
      <c r="C19" s="26"/>
      <c r="D19" s="26" t="s">
        <v>63</v>
      </c>
      <c r="E19" s="26" t="s">
        <v>54</v>
      </c>
      <c r="F19" s="26" t="s">
        <v>25</v>
      </c>
      <c r="G19" s="26" t="s">
        <v>56</v>
      </c>
      <c r="H19" s="26"/>
      <c r="I19" s="26" t="s">
        <v>57</v>
      </c>
    </row>
    <row r="20" spans="1:9" ht="12.75">
      <c r="A20" s="26" t="s">
        <v>64</v>
      </c>
      <c r="B20" s="26" t="s">
        <v>65</v>
      </c>
      <c r="C20" s="26"/>
      <c r="D20" s="26" t="s">
        <v>66</v>
      </c>
      <c r="E20" s="26" t="s">
        <v>54</v>
      </c>
      <c r="F20" s="26" t="s">
        <v>55</v>
      </c>
      <c r="G20" s="26" t="s">
        <v>56</v>
      </c>
      <c r="H20" s="26"/>
      <c r="I20" s="26" t="s">
        <v>57</v>
      </c>
    </row>
    <row r="21" spans="1:9" ht="12.75">
      <c r="A21" s="26" t="s">
        <v>67</v>
      </c>
      <c r="B21" s="26" t="s">
        <v>68</v>
      </c>
      <c r="C21" s="26"/>
      <c r="D21" s="26" t="s">
        <v>69</v>
      </c>
      <c r="E21" s="26" t="s">
        <v>54</v>
      </c>
      <c r="F21" s="26" t="s">
        <v>25</v>
      </c>
      <c r="G21" s="26" t="s">
        <v>56</v>
      </c>
      <c r="H21" s="26"/>
      <c r="I21" s="26" t="s">
        <v>57</v>
      </c>
    </row>
    <row r="22" spans="1:9" ht="12.75">
      <c r="A22" s="26" t="s">
        <v>70</v>
      </c>
      <c r="B22" s="26" t="s">
        <v>71</v>
      </c>
      <c r="C22" s="26"/>
      <c r="D22" s="26" t="s">
        <v>60</v>
      </c>
      <c r="E22" s="26" t="s">
        <v>72</v>
      </c>
      <c r="F22" s="26" t="s">
        <v>25</v>
      </c>
      <c r="G22" s="26" t="s">
        <v>56</v>
      </c>
      <c r="H22" s="26"/>
      <c r="I22" s="26" t="s">
        <v>57</v>
      </c>
    </row>
    <row r="23" spans="1:9" ht="12.75">
      <c r="A23" s="26" t="s">
        <v>73</v>
      </c>
      <c r="B23" s="26" t="s">
        <v>74</v>
      </c>
      <c r="C23" s="26"/>
      <c r="D23" s="26" t="s">
        <v>63</v>
      </c>
      <c r="E23" s="26" t="s">
        <v>72</v>
      </c>
      <c r="F23" s="26" t="s">
        <v>25</v>
      </c>
      <c r="G23" s="26" t="s">
        <v>56</v>
      </c>
      <c r="H23" s="26"/>
      <c r="I23" s="26" t="s">
        <v>57</v>
      </c>
    </row>
    <row r="25" spans="1:9" ht="12.75">
      <c r="A25" s="27" t="s">
        <v>75</v>
      </c>
      <c r="B25" s="28" t="s">
        <v>13</v>
      </c>
      <c r="C25" s="29" t="s">
        <v>14</v>
      </c>
      <c r="D25" s="30" t="s">
        <v>15</v>
      </c>
      <c r="E25" s="31" t="s">
        <v>16</v>
      </c>
      <c r="F25" s="32" t="s">
        <v>17</v>
      </c>
      <c r="G25" s="33" t="s">
        <v>18</v>
      </c>
      <c r="H25" s="34" t="s">
        <v>19</v>
      </c>
      <c r="I25" s="35" t="s">
        <v>20</v>
      </c>
    </row>
    <row r="26" spans="1:9" ht="12.75">
      <c r="A26" s="36" t="s">
        <v>76</v>
      </c>
      <c r="B26" s="36" t="s">
        <v>77</v>
      </c>
      <c r="C26" s="36"/>
      <c r="D26" s="36" t="s">
        <v>78</v>
      </c>
      <c r="E26" s="36" t="s">
        <v>79</v>
      </c>
      <c r="F26" s="36" t="s">
        <v>25</v>
      </c>
      <c r="G26" s="36" t="s">
        <v>26</v>
      </c>
      <c r="H26" s="36" t="s">
        <v>80</v>
      </c>
      <c r="I26" s="36" t="s">
        <v>81</v>
      </c>
    </row>
    <row r="27" spans="1:9" ht="12.75">
      <c r="A27" s="36" t="s">
        <v>82</v>
      </c>
      <c r="B27" s="36" t="s">
        <v>83</v>
      </c>
      <c r="C27" s="36"/>
      <c r="D27" s="36" t="s">
        <v>38</v>
      </c>
      <c r="E27" s="36" t="s">
        <v>54</v>
      </c>
      <c r="F27" s="36" t="s">
        <v>55</v>
      </c>
      <c r="G27" s="36" t="s">
        <v>56</v>
      </c>
      <c r="H27" s="36">
        <v>5</v>
      </c>
      <c r="I27" s="36" t="s">
        <v>81</v>
      </c>
    </row>
    <row r="28" spans="1:9" ht="12.75">
      <c r="A28" s="36" t="s">
        <v>84</v>
      </c>
      <c r="B28" s="36" t="s">
        <v>85</v>
      </c>
      <c r="C28" s="36"/>
      <c r="D28" s="36" t="s">
        <v>43</v>
      </c>
      <c r="E28" s="36" t="s">
        <v>86</v>
      </c>
      <c r="F28" s="36" t="s">
        <v>25</v>
      </c>
      <c r="G28" s="36" t="s">
        <v>56</v>
      </c>
      <c r="H28" s="36" t="s">
        <v>87</v>
      </c>
      <c r="I28" s="36" t="s">
        <v>81</v>
      </c>
    </row>
    <row r="29" spans="1:9" ht="12.75">
      <c r="A29" s="36" t="s">
        <v>88</v>
      </c>
      <c r="B29" s="36" t="s">
        <v>89</v>
      </c>
      <c r="C29" s="36"/>
      <c r="D29" s="36" t="s">
        <v>90</v>
      </c>
      <c r="E29" s="36" t="s">
        <v>91</v>
      </c>
      <c r="F29" s="36" t="s">
        <v>25</v>
      </c>
      <c r="G29" s="36" t="s">
        <v>26</v>
      </c>
      <c r="H29" s="36" t="s">
        <v>92</v>
      </c>
      <c r="I29" s="36" t="s">
        <v>81</v>
      </c>
    </row>
    <row r="30" spans="1:9" ht="12.75">
      <c r="A30" s="36" t="s">
        <v>88</v>
      </c>
      <c r="B30" s="36" t="s">
        <v>93</v>
      </c>
      <c r="C30" s="36"/>
      <c r="D30" s="36" t="s">
        <v>90</v>
      </c>
      <c r="E30" s="36" t="s">
        <v>94</v>
      </c>
      <c r="F30" s="36" t="s">
        <v>25</v>
      </c>
      <c r="G30" s="36" t="s">
        <v>26</v>
      </c>
      <c r="H30" s="36" t="s">
        <v>95</v>
      </c>
      <c r="I30" s="36" t="s">
        <v>81</v>
      </c>
    </row>
    <row r="31" spans="1:9" ht="12.75">
      <c r="A31" s="36" t="s">
        <v>96</v>
      </c>
      <c r="B31" s="36" t="s">
        <v>97</v>
      </c>
      <c r="C31" s="36"/>
      <c r="D31" s="36" t="s">
        <v>98</v>
      </c>
      <c r="E31" s="36" t="s">
        <v>99</v>
      </c>
      <c r="F31" s="36" t="s">
        <v>100</v>
      </c>
      <c r="G31" s="36" t="s">
        <v>56</v>
      </c>
      <c r="H31" s="36">
        <v>84</v>
      </c>
      <c r="I31" s="36" t="s">
        <v>81</v>
      </c>
    </row>
    <row r="32" spans="1:9" ht="12.75">
      <c r="A32" s="36" t="s">
        <v>101</v>
      </c>
      <c r="B32" s="36" t="s">
        <v>102</v>
      </c>
      <c r="C32" s="36"/>
      <c r="D32" s="36" t="s">
        <v>103</v>
      </c>
      <c r="E32" s="36" t="s">
        <v>104</v>
      </c>
      <c r="F32" s="36" t="s">
        <v>105</v>
      </c>
      <c r="G32" s="36" t="s">
        <v>106</v>
      </c>
      <c r="H32" s="36" t="s">
        <v>107</v>
      </c>
      <c r="I32" s="36" t="s">
        <v>81</v>
      </c>
    </row>
    <row r="34" spans="1:9" ht="12.75">
      <c r="A34" s="37" t="s">
        <v>108</v>
      </c>
      <c r="B34" s="38" t="s">
        <v>13</v>
      </c>
      <c r="C34" s="39" t="s">
        <v>14</v>
      </c>
      <c r="D34" s="40" t="s">
        <v>15</v>
      </c>
      <c r="E34" s="41" t="s">
        <v>16</v>
      </c>
      <c r="F34" s="42" t="s">
        <v>17</v>
      </c>
      <c r="G34" s="43" t="s">
        <v>18</v>
      </c>
      <c r="H34" s="44" t="s">
        <v>19</v>
      </c>
      <c r="I34" s="45" t="s">
        <v>20</v>
      </c>
    </row>
    <row r="36" spans="1:9" ht="12.75">
      <c r="A36" s="46" t="s">
        <v>109</v>
      </c>
      <c r="B36" s="47" t="s">
        <v>13</v>
      </c>
      <c r="C36" s="48" t="s">
        <v>14</v>
      </c>
      <c r="D36" s="49" t="s">
        <v>15</v>
      </c>
      <c r="E36" s="50" t="s">
        <v>16</v>
      </c>
      <c r="F36" s="51" t="s">
        <v>17</v>
      </c>
      <c r="G36" s="52" t="s">
        <v>18</v>
      </c>
      <c r="H36" s="53" t="s">
        <v>19</v>
      </c>
      <c r="I36" s="54" t="s">
        <v>20</v>
      </c>
    </row>
    <row r="37" spans="1:9" ht="12.75">
      <c r="A37" s="55" t="s">
        <v>110</v>
      </c>
      <c r="B37" s="55" t="s">
        <v>111</v>
      </c>
      <c r="C37" s="55"/>
      <c r="D37" s="55" t="s">
        <v>112</v>
      </c>
      <c r="E37" s="55" t="s">
        <v>54</v>
      </c>
      <c r="F37" s="55" t="s">
        <v>55</v>
      </c>
      <c r="G37" s="55" t="s">
        <v>56</v>
      </c>
      <c r="H37" s="55"/>
      <c r="I37" s="55" t="s">
        <v>57</v>
      </c>
    </row>
    <row r="38" spans="1:9" ht="12.75">
      <c r="A38" s="55" t="s">
        <v>113</v>
      </c>
      <c r="B38" s="55" t="s">
        <v>114</v>
      </c>
      <c r="C38" s="55"/>
      <c r="D38" s="55" t="s">
        <v>115</v>
      </c>
      <c r="E38" s="55" t="s">
        <v>115</v>
      </c>
      <c r="F38" s="55" t="s">
        <v>25</v>
      </c>
      <c r="G38" s="55" t="s">
        <v>26</v>
      </c>
      <c r="H38" s="55"/>
      <c r="I38" s="55" t="s">
        <v>57</v>
      </c>
    </row>
    <row r="39" spans="1:9" ht="12.75">
      <c r="A39" s="55" t="s">
        <v>116</v>
      </c>
      <c r="B39" s="55" t="s">
        <v>117</v>
      </c>
      <c r="C39" s="55"/>
      <c r="D39" s="55" t="s">
        <v>115</v>
      </c>
      <c r="E39" s="55" t="s">
        <v>118</v>
      </c>
      <c r="F39" s="55" t="s">
        <v>25</v>
      </c>
      <c r="G39" s="55" t="s">
        <v>26</v>
      </c>
      <c r="H39" s="55"/>
      <c r="I39" s="55" t="s">
        <v>57</v>
      </c>
    </row>
    <row r="40" spans="1:9" ht="12.75">
      <c r="A40" s="55" t="s">
        <v>119</v>
      </c>
      <c r="B40" s="55" t="s">
        <v>120</v>
      </c>
      <c r="C40" s="55"/>
      <c r="D40" s="55" t="s">
        <v>121</v>
      </c>
      <c r="E40" s="55" t="s">
        <v>122</v>
      </c>
      <c r="F40" s="55" t="s">
        <v>25</v>
      </c>
      <c r="G40" s="55" t="s">
        <v>123</v>
      </c>
      <c r="H40" s="55"/>
      <c r="I40" s="55" t="s">
        <v>57</v>
      </c>
    </row>
    <row r="41" spans="1:9" ht="12.75">
      <c r="A41" s="55" t="s">
        <v>124</v>
      </c>
      <c r="B41" s="55" t="s">
        <v>125</v>
      </c>
      <c r="C41" s="55"/>
      <c r="D41" s="55" t="s">
        <v>53</v>
      </c>
      <c r="E41" s="55" t="s">
        <v>122</v>
      </c>
      <c r="F41" s="55" t="s">
        <v>25</v>
      </c>
      <c r="G41" s="55" t="s">
        <v>123</v>
      </c>
      <c r="H41" s="55" t="s">
        <v>126</v>
      </c>
      <c r="I41" s="55" t="s">
        <v>57</v>
      </c>
    </row>
    <row r="43" spans="1:9" ht="12.75">
      <c r="A43" s="56" t="s">
        <v>127</v>
      </c>
      <c r="B43" s="57" t="s">
        <v>13</v>
      </c>
      <c r="C43" s="58" t="s">
        <v>14</v>
      </c>
      <c r="D43" s="59" t="s">
        <v>15</v>
      </c>
      <c r="E43" s="60" t="s">
        <v>16</v>
      </c>
      <c r="F43" s="61" t="s">
        <v>17</v>
      </c>
      <c r="G43" s="62" t="s">
        <v>18</v>
      </c>
      <c r="H43" s="63" t="s">
        <v>19</v>
      </c>
      <c r="I43" s="64" t="s">
        <v>20</v>
      </c>
    </row>
    <row r="45" spans="1:9" ht="12.75">
      <c r="A45" s="65" t="s">
        <v>128</v>
      </c>
      <c r="B45" s="66" t="s">
        <v>13</v>
      </c>
      <c r="C45" s="67" t="s">
        <v>14</v>
      </c>
      <c r="D45" s="68" t="s">
        <v>15</v>
      </c>
      <c r="E45" s="69" t="s">
        <v>16</v>
      </c>
      <c r="F45" s="70" t="s">
        <v>17</v>
      </c>
      <c r="G45" s="71" t="s">
        <v>18</v>
      </c>
      <c r="H45" s="72" t="s">
        <v>19</v>
      </c>
      <c r="I45" s="73" t="s">
        <v>20</v>
      </c>
    </row>
    <row r="46" spans="1:9" ht="12.75">
      <c r="A46" s="74" t="s">
        <v>129</v>
      </c>
      <c r="B46" s="74" t="s">
        <v>130</v>
      </c>
      <c r="C46" s="74"/>
      <c r="D46" s="74" t="s">
        <v>131</v>
      </c>
      <c r="E46" s="74" t="s">
        <v>132</v>
      </c>
      <c r="F46" s="74" t="s">
        <v>25</v>
      </c>
      <c r="G46" s="74" t="s">
        <v>123</v>
      </c>
      <c r="H46" s="74"/>
      <c r="I46" s="74" t="s">
        <v>57</v>
      </c>
    </row>
    <row r="47" spans="1:9" ht="12.75">
      <c r="A47" s="74" t="s">
        <v>133</v>
      </c>
      <c r="B47" s="74" t="s">
        <v>134</v>
      </c>
      <c r="C47" s="74"/>
      <c r="D47" s="74" t="s">
        <v>135</v>
      </c>
      <c r="E47" s="74" t="s">
        <v>136</v>
      </c>
      <c r="F47" s="74" t="s">
        <v>137</v>
      </c>
      <c r="G47" s="74" t="s">
        <v>56</v>
      </c>
      <c r="H47" s="74" t="s">
        <v>138</v>
      </c>
      <c r="I47" s="74" t="s">
        <v>57</v>
      </c>
    </row>
    <row r="48" spans="1:9" ht="12.75">
      <c r="A48" s="74" t="s">
        <v>139</v>
      </c>
      <c r="B48" s="74" t="s">
        <v>140</v>
      </c>
      <c r="C48" s="74"/>
      <c r="D48" s="74" t="s">
        <v>141</v>
      </c>
      <c r="E48" s="74" t="s">
        <v>142</v>
      </c>
      <c r="F48" s="74" t="s">
        <v>143</v>
      </c>
      <c r="G48" s="74" t="s">
        <v>56</v>
      </c>
      <c r="H48" s="74" t="s">
        <v>138</v>
      </c>
      <c r="I48" s="74" t="s">
        <v>57</v>
      </c>
    </row>
    <row r="49" spans="1:9" ht="12.75">
      <c r="A49" s="74" t="s">
        <v>144</v>
      </c>
      <c r="B49" s="74" t="s">
        <v>145</v>
      </c>
      <c r="C49" s="74"/>
      <c r="D49" s="74" t="s">
        <v>146</v>
      </c>
      <c r="E49" s="74" t="s">
        <v>147</v>
      </c>
      <c r="F49" s="74" t="s">
        <v>148</v>
      </c>
      <c r="G49" s="74" t="s">
        <v>56</v>
      </c>
      <c r="H49" s="74" t="s">
        <v>149</v>
      </c>
      <c r="I49" s="74" t="s">
        <v>57</v>
      </c>
    </row>
    <row r="50" spans="1:9" ht="12.75">
      <c r="A50" s="74" t="s">
        <v>150</v>
      </c>
      <c r="B50" s="74" t="s">
        <v>151</v>
      </c>
      <c r="C50" s="74"/>
      <c r="D50" s="74" t="s">
        <v>152</v>
      </c>
      <c r="E50" s="74" t="s">
        <v>153</v>
      </c>
      <c r="F50" s="74" t="s">
        <v>154</v>
      </c>
      <c r="G50" s="74" t="s">
        <v>56</v>
      </c>
      <c r="H50" s="74" t="s">
        <v>155</v>
      </c>
      <c r="I50" s="74" t="s">
        <v>57</v>
      </c>
    </row>
    <row r="51" spans="1:9" ht="12.75">
      <c r="A51" s="74" t="s">
        <v>156</v>
      </c>
      <c r="B51" s="74" t="s">
        <v>157</v>
      </c>
      <c r="C51" s="74"/>
      <c r="D51" s="74" t="s">
        <v>158</v>
      </c>
      <c r="E51" s="74" t="s">
        <v>159</v>
      </c>
      <c r="F51" s="74" t="s">
        <v>160</v>
      </c>
      <c r="G51" s="74" t="s">
        <v>56</v>
      </c>
      <c r="H51" s="74" t="s">
        <v>149</v>
      </c>
      <c r="I51" s="74" t="s">
        <v>57</v>
      </c>
    </row>
    <row r="52" spans="1:9" ht="12.75">
      <c r="A52" s="74" t="s">
        <v>161</v>
      </c>
      <c r="B52" s="74" t="s">
        <v>162</v>
      </c>
      <c r="C52" s="74"/>
      <c r="D52" s="74" t="s">
        <v>163</v>
      </c>
      <c r="E52" s="74" t="s">
        <v>159</v>
      </c>
      <c r="F52" s="74" t="s">
        <v>164</v>
      </c>
      <c r="G52" s="74" t="s">
        <v>56</v>
      </c>
      <c r="H52" s="74" t="s">
        <v>149</v>
      </c>
      <c r="I52" s="74" t="s">
        <v>57</v>
      </c>
    </row>
    <row r="54" spans="1:9" ht="12.75">
      <c r="A54" s="75" t="s">
        <v>165</v>
      </c>
      <c r="B54" s="76" t="s">
        <v>13</v>
      </c>
      <c r="C54" s="77" t="s">
        <v>14</v>
      </c>
      <c r="D54" s="78" t="s">
        <v>15</v>
      </c>
      <c r="E54" s="79" t="s">
        <v>16</v>
      </c>
      <c r="F54" s="80" t="s">
        <v>17</v>
      </c>
      <c r="G54" s="81" t="s">
        <v>18</v>
      </c>
      <c r="H54" s="82" t="s">
        <v>19</v>
      </c>
      <c r="I54" s="83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L22" sqref="L22"/>
    </sheetView>
  </sheetViews>
  <sheetFormatPr defaultColWidth="9.140625" defaultRowHeight="12.75"/>
  <cols>
    <col min="4" max="4" width="13.28125" style="0" bestFit="1" customWidth="1"/>
    <col min="11" max="11" width="18.8515625" style="0" bestFit="1" customWidth="1"/>
    <col min="12" max="12" width="17.57421875" style="0" bestFit="1" customWidth="1"/>
  </cols>
  <sheetData>
    <row r="1" spans="1:19" ht="12.75">
      <c r="A1" s="84" t="s">
        <v>124</v>
      </c>
      <c r="B1" s="85" t="s">
        <v>110</v>
      </c>
      <c r="C1" s="86" t="s">
        <v>113</v>
      </c>
      <c r="D1" s="87" t="s">
        <v>116</v>
      </c>
      <c r="E1" s="88" t="s">
        <v>119</v>
      </c>
      <c r="F1" s="89" t="s">
        <v>51</v>
      </c>
      <c r="G1" s="90" t="s">
        <v>58</v>
      </c>
      <c r="H1" s="91" t="s">
        <v>61</v>
      </c>
      <c r="I1" s="92" t="s">
        <v>64</v>
      </c>
      <c r="J1" s="93" t="s">
        <v>67</v>
      </c>
      <c r="K1" s="130" t="s">
        <v>70</v>
      </c>
      <c r="L1" s="130" t="s">
        <v>73</v>
      </c>
      <c r="M1" s="94" t="s">
        <v>129</v>
      </c>
      <c r="N1" s="95" t="s">
        <v>133</v>
      </c>
      <c r="O1" s="96" t="s">
        <v>139</v>
      </c>
      <c r="P1" s="97" t="s">
        <v>144</v>
      </c>
      <c r="Q1" s="98" t="s">
        <v>150</v>
      </c>
      <c r="R1" s="99" t="s">
        <v>156</v>
      </c>
      <c r="S1" s="100" t="s">
        <v>161</v>
      </c>
    </row>
    <row r="2" spans="1:19" ht="12.75">
      <c r="A2" t="s">
        <v>166</v>
      </c>
      <c r="B2">
        <v>34</v>
      </c>
      <c r="C2" t="s">
        <v>167</v>
      </c>
      <c r="D2" t="s">
        <v>168</v>
      </c>
      <c r="E2" t="s">
        <v>169</v>
      </c>
      <c r="F2">
        <v>1</v>
      </c>
      <c r="G2">
        <v>1</v>
      </c>
      <c r="H2">
        <v>1</v>
      </c>
      <c r="I2">
        <v>1</v>
      </c>
      <c r="J2">
        <v>409</v>
      </c>
      <c r="K2" s="133">
        <v>1</v>
      </c>
      <c r="L2">
        <v>1</v>
      </c>
      <c r="M2" t="s">
        <v>170</v>
      </c>
      <c r="N2">
        <v>57</v>
      </c>
      <c r="O2">
        <v>58</v>
      </c>
      <c r="P2">
        <v>200</v>
      </c>
      <c r="Q2">
        <v>126</v>
      </c>
      <c r="R2">
        <v>30</v>
      </c>
      <c r="S2">
        <v>10</v>
      </c>
    </row>
    <row r="3" spans="1:19" ht="12.75">
      <c r="A3" t="s">
        <v>171</v>
      </c>
      <c r="B3">
        <v>36</v>
      </c>
      <c r="C3" t="s">
        <v>172</v>
      </c>
      <c r="D3" t="s">
        <v>173</v>
      </c>
      <c r="E3" t="s">
        <v>174</v>
      </c>
      <c r="F3">
        <v>2</v>
      </c>
      <c r="G3">
        <v>1</v>
      </c>
      <c r="H3">
        <v>2</v>
      </c>
      <c r="I3">
        <v>1</v>
      </c>
      <c r="J3">
        <v>410</v>
      </c>
      <c r="K3" s="133">
        <v>2</v>
      </c>
      <c r="L3">
        <v>1</v>
      </c>
      <c r="M3" t="s">
        <v>175</v>
      </c>
      <c r="N3">
        <v>57</v>
      </c>
      <c r="O3">
        <v>58</v>
      </c>
      <c r="P3">
        <v>214</v>
      </c>
      <c r="Q3">
        <v>108</v>
      </c>
      <c r="R3">
        <v>29</v>
      </c>
      <c r="S3">
        <v>5</v>
      </c>
    </row>
    <row r="4" spans="1:19" ht="12.75">
      <c r="A4" t="s">
        <v>176</v>
      </c>
      <c r="B4">
        <v>33</v>
      </c>
      <c r="C4" t="s">
        <v>177</v>
      </c>
      <c r="D4" t="s">
        <v>178</v>
      </c>
      <c r="E4" t="s">
        <v>179</v>
      </c>
      <c r="F4">
        <v>3</v>
      </c>
      <c r="G4">
        <v>1</v>
      </c>
      <c r="H4">
        <v>3</v>
      </c>
      <c r="I4">
        <v>1</v>
      </c>
      <c r="J4">
        <v>411</v>
      </c>
      <c r="K4" s="133">
        <v>3</v>
      </c>
      <c r="L4">
        <v>1</v>
      </c>
      <c r="M4" t="s">
        <v>180</v>
      </c>
      <c r="N4">
        <v>58</v>
      </c>
      <c r="O4">
        <v>59</v>
      </c>
      <c r="P4">
        <v>194</v>
      </c>
      <c r="Q4">
        <v>108</v>
      </c>
      <c r="R4">
        <v>31</v>
      </c>
      <c r="S4">
        <v>9</v>
      </c>
    </row>
    <row r="5" spans="1:19" ht="12.75">
      <c r="A5" t="s">
        <v>181</v>
      </c>
      <c r="B5">
        <v>24</v>
      </c>
      <c r="C5" t="s">
        <v>182</v>
      </c>
      <c r="D5" t="s">
        <v>183</v>
      </c>
      <c r="E5" t="s">
        <v>184</v>
      </c>
      <c r="F5">
        <v>4</v>
      </c>
      <c r="G5">
        <v>1</v>
      </c>
      <c r="H5">
        <v>4</v>
      </c>
      <c r="I5">
        <v>1</v>
      </c>
      <c r="J5">
        <v>412</v>
      </c>
      <c r="K5" s="133">
        <v>4</v>
      </c>
      <c r="L5">
        <v>1</v>
      </c>
      <c r="M5" t="s">
        <v>185</v>
      </c>
      <c r="N5">
        <v>67</v>
      </c>
      <c r="O5">
        <v>68</v>
      </c>
      <c r="P5">
        <v>202</v>
      </c>
      <c r="Q5">
        <v>106</v>
      </c>
      <c r="R5">
        <v>26</v>
      </c>
      <c r="S5">
        <v>13</v>
      </c>
    </row>
    <row r="6" spans="1:19" ht="12.75">
      <c r="A6" t="s">
        <v>186</v>
      </c>
      <c r="B6">
        <v>35</v>
      </c>
      <c r="C6" t="s">
        <v>187</v>
      </c>
      <c r="D6" t="s">
        <v>188</v>
      </c>
      <c r="E6" t="s">
        <v>189</v>
      </c>
      <c r="F6">
        <v>5</v>
      </c>
      <c r="G6">
        <v>1</v>
      </c>
      <c r="H6">
        <v>5</v>
      </c>
      <c r="I6">
        <v>1</v>
      </c>
      <c r="J6">
        <v>413</v>
      </c>
      <c r="K6" s="133">
        <v>5</v>
      </c>
      <c r="L6">
        <v>1</v>
      </c>
      <c r="M6" t="s">
        <v>190</v>
      </c>
      <c r="N6">
        <v>63</v>
      </c>
      <c r="O6">
        <v>65</v>
      </c>
      <c r="P6">
        <v>190</v>
      </c>
      <c r="Q6">
        <v>100</v>
      </c>
      <c r="R6">
        <v>29</v>
      </c>
      <c r="S6">
        <v>8</v>
      </c>
    </row>
    <row r="7" spans="1:19" ht="12.75">
      <c r="A7" t="s">
        <v>191</v>
      </c>
      <c r="B7">
        <v>20</v>
      </c>
      <c r="C7" t="s">
        <v>192</v>
      </c>
      <c r="D7" t="s">
        <v>193</v>
      </c>
      <c r="E7" t="s">
        <v>194</v>
      </c>
      <c r="F7">
        <v>6</v>
      </c>
      <c r="G7">
        <v>1</v>
      </c>
      <c r="H7">
        <v>6</v>
      </c>
      <c r="I7">
        <v>1</v>
      </c>
      <c r="J7">
        <v>414</v>
      </c>
      <c r="K7" s="133">
        <v>6</v>
      </c>
      <c r="L7">
        <v>1</v>
      </c>
      <c r="M7" t="s">
        <v>195</v>
      </c>
      <c r="N7">
        <v>64</v>
      </c>
      <c r="O7">
        <v>67</v>
      </c>
      <c r="P7">
        <v>218</v>
      </c>
      <c r="Q7">
        <v>108</v>
      </c>
      <c r="R7">
        <v>23</v>
      </c>
      <c r="S7">
        <v>3</v>
      </c>
    </row>
    <row r="8" spans="1:19" ht="12.75">
      <c r="A8" t="s">
        <v>196</v>
      </c>
      <c r="B8">
        <v>40</v>
      </c>
      <c r="C8" t="s">
        <v>197</v>
      </c>
      <c r="D8" t="s">
        <v>198</v>
      </c>
      <c r="E8" t="s">
        <v>199</v>
      </c>
      <c r="F8">
        <v>7</v>
      </c>
      <c r="G8">
        <v>1</v>
      </c>
      <c r="H8">
        <v>7</v>
      </c>
      <c r="I8">
        <v>1</v>
      </c>
      <c r="J8">
        <v>415</v>
      </c>
      <c r="K8" s="133">
        <v>7</v>
      </c>
      <c r="L8">
        <v>1</v>
      </c>
      <c r="M8" t="s">
        <v>200</v>
      </c>
      <c r="N8">
        <v>64</v>
      </c>
      <c r="O8">
        <v>65</v>
      </c>
      <c r="P8">
        <v>190</v>
      </c>
      <c r="Q8">
        <v>92</v>
      </c>
      <c r="R8">
        <v>20</v>
      </c>
      <c r="S8">
        <v>1</v>
      </c>
    </row>
    <row r="9" spans="1:19" ht="12.75">
      <c r="A9" t="s">
        <v>201</v>
      </c>
      <c r="B9">
        <v>38</v>
      </c>
      <c r="C9" t="s">
        <v>202</v>
      </c>
      <c r="D9" t="s">
        <v>203</v>
      </c>
      <c r="E9" t="s">
        <v>204</v>
      </c>
      <c r="F9">
        <v>8</v>
      </c>
      <c r="G9">
        <v>1</v>
      </c>
      <c r="H9">
        <v>8</v>
      </c>
      <c r="I9">
        <v>1</v>
      </c>
      <c r="J9">
        <v>416</v>
      </c>
      <c r="K9" s="133">
        <v>8</v>
      </c>
      <c r="L9">
        <v>1</v>
      </c>
      <c r="M9" t="s">
        <v>205</v>
      </c>
      <c r="N9">
        <v>59</v>
      </c>
      <c r="O9">
        <v>60</v>
      </c>
      <c r="P9">
        <v>200</v>
      </c>
      <c r="Q9">
        <v>90</v>
      </c>
      <c r="R9">
        <v>28</v>
      </c>
      <c r="S9">
        <v>4</v>
      </c>
    </row>
    <row r="10" spans="1:19" ht="12.75">
      <c r="A10" t="s">
        <v>206</v>
      </c>
      <c r="B10">
        <v>39</v>
      </c>
      <c r="C10" t="s">
        <v>207</v>
      </c>
      <c r="D10" t="s">
        <v>208</v>
      </c>
      <c r="E10" t="s">
        <v>209</v>
      </c>
      <c r="F10">
        <v>9</v>
      </c>
      <c r="G10">
        <v>1</v>
      </c>
      <c r="H10">
        <v>9</v>
      </c>
      <c r="I10">
        <v>1</v>
      </c>
      <c r="J10">
        <v>417</v>
      </c>
      <c r="K10" s="133">
        <v>9</v>
      </c>
      <c r="L10">
        <v>1</v>
      </c>
      <c r="M10" t="s">
        <v>210</v>
      </c>
      <c r="N10">
        <v>67</v>
      </c>
      <c r="O10">
        <v>67</v>
      </c>
      <c r="P10">
        <v>192</v>
      </c>
      <c r="Q10">
        <v>88</v>
      </c>
      <c r="R10">
        <v>15</v>
      </c>
      <c r="S10">
        <v>1</v>
      </c>
    </row>
    <row r="11" spans="1:19" ht="12.75">
      <c r="A11" t="s">
        <v>211</v>
      </c>
      <c r="B11">
        <v>4</v>
      </c>
      <c r="C11" t="s">
        <v>212</v>
      </c>
      <c r="D11" t="s">
        <v>213</v>
      </c>
      <c r="E11" t="s">
        <v>214</v>
      </c>
      <c r="F11">
        <v>10</v>
      </c>
      <c r="G11">
        <v>1</v>
      </c>
      <c r="H11">
        <v>10</v>
      </c>
      <c r="I11">
        <v>1</v>
      </c>
      <c r="J11">
        <v>418</v>
      </c>
      <c r="K11" s="133">
        <v>10</v>
      </c>
      <c r="L11">
        <v>1</v>
      </c>
      <c r="M11" t="s">
        <v>215</v>
      </c>
      <c r="N11">
        <v>66</v>
      </c>
      <c r="O11">
        <v>67</v>
      </c>
      <c r="P11">
        <v>184</v>
      </c>
      <c r="Q11">
        <v>98</v>
      </c>
      <c r="R11">
        <v>17</v>
      </c>
      <c r="S11">
        <v>0</v>
      </c>
    </row>
    <row r="12" spans="1:19" ht="12.75">
      <c r="A12" t="s">
        <v>216</v>
      </c>
      <c r="B12">
        <v>5</v>
      </c>
      <c r="C12" t="s">
        <v>217</v>
      </c>
      <c r="D12" t="s">
        <v>218</v>
      </c>
      <c r="E12" t="s">
        <v>219</v>
      </c>
      <c r="F12">
        <v>11</v>
      </c>
      <c r="G12">
        <v>1</v>
      </c>
      <c r="H12">
        <v>11</v>
      </c>
      <c r="I12">
        <v>1</v>
      </c>
      <c r="J12">
        <v>419</v>
      </c>
      <c r="K12" s="133">
        <v>11</v>
      </c>
      <c r="L12">
        <v>1</v>
      </c>
      <c r="M12" t="s">
        <v>220</v>
      </c>
      <c r="N12">
        <v>66</v>
      </c>
      <c r="O12">
        <v>68</v>
      </c>
      <c r="P12">
        <v>206</v>
      </c>
      <c r="Q12">
        <v>114</v>
      </c>
      <c r="R12">
        <v>20</v>
      </c>
      <c r="S12">
        <v>3</v>
      </c>
    </row>
    <row r="13" spans="1:19" ht="12.75">
      <c r="A13" t="s">
        <v>221</v>
      </c>
      <c r="B13">
        <v>31</v>
      </c>
      <c r="C13" t="s">
        <v>222</v>
      </c>
      <c r="D13" t="s">
        <v>223</v>
      </c>
      <c r="E13" t="s">
        <v>224</v>
      </c>
      <c r="F13">
        <v>12</v>
      </c>
      <c r="G13">
        <v>1</v>
      </c>
      <c r="H13">
        <v>12</v>
      </c>
      <c r="I13">
        <v>1</v>
      </c>
      <c r="J13">
        <v>420</v>
      </c>
      <c r="K13" s="133">
        <v>12</v>
      </c>
      <c r="L13">
        <v>1</v>
      </c>
      <c r="M13" t="s">
        <v>225</v>
      </c>
      <c r="N13">
        <v>59</v>
      </c>
      <c r="O13">
        <v>62</v>
      </c>
      <c r="P13">
        <v>196</v>
      </c>
      <c r="Q13">
        <v>94</v>
      </c>
      <c r="R13">
        <v>31</v>
      </c>
      <c r="S13">
        <v>4</v>
      </c>
    </row>
    <row r="14" spans="1:19" ht="12.75">
      <c r="A14" t="s">
        <v>226</v>
      </c>
      <c r="B14">
        <v>25</v>
      </c>
      <c r="C14" t="s">
        <v>227</v>
      </c>
      <c r="D14" t="s">
        <v>228</v>
      </c>
      <c r="E14" t="s">
        <v>229</v>
      </c>
      <c r="F14">
        <v>13</v>
      </c>
      <c r="G14">
        <v>2</v>
      </c>
      <c r="H14">
        <v>12</v>
      </c>
      <c r="I14">
        <v>1</v>
      </c>
      <c r="J14">
        <v>421</v>
      </c>
      <c r="K14" s="133">
        <v>12</v>
      </c>
      <c r="L14">
        <v>2</v>
      </c>
      <c r="M14" t="s">
        <v>230</v>
      </c>
      <c r="N14">
        <v>64</v>
      </c>
      <c r="O14">
        <v>66</v>
      </c>
      <c r="P14">
        <v>176</v>
      </c>
      <c r="Q14">
        <v>110</v>
      </c>
      <c r="R14">
        <v>26</v>
      </c>
      <c r="S14">
        <v>4</v>
      </c>
    </row>
    <row r="15" spans="1:19" ht="12.75">
      <c r="A15" t="s">
        <v>231</v>
      </c>
      <c r="B15">
        <v>18</v>
      </c>
      <c r="C15" t="s">
        <v>232</v>
      </c>
      <c r="D15" t="s">
        <v>233</v>
      </c>
      <c r="E15" t="s">
        <v>234</v>
      </c>
      <c r="F15">
        <v>14</v>
      </c>
      <c r="G15">
        <v>2</v>
      </c>
      <c r="H15">
        <v>11</v>
      </c>
      <c r="I15">
        <v>1</v>
      </c>
      <c r="J15">
        <v>422</v>
      </c>
      <c r="K15" s="133">
        <v>11</v>
      </c>
      <c r="L15">
        <v>2</v>
      </c>
      <c r="M15" t="s">
        <v>235</v>
      </c>
      <c r="N15">
        <v>60</v>
      </c>
      <c r="O15">
        <v>62</v>
      </c>
      <c r="P15">
        <v>170</v>
      </c>
      <c r="Q15">
        <v>90</v>
      </c>
      <c r="R15">
        <v>26</v>
      </c>
      <c r="S15">
        <v>4</v>
      </c>
    </row>
    <row r="16" spans="1:19" ht="12.75">
      <c r="A16" t="s">
        <v>236</v>
      </c>
      <c r="B16">
        <v>3</v>
      </c>
      <c r="C16" t="s">
        <v>237</v>
      </c>
      <c r="D16" t="s">
        <v>238</v>
      </c>
      <c r="E16" t="s">
        <v>239</v>
      </c>
      <c r="F16">
        <v>15</v>
      </c>
      <c r="G16">
        <v>2</v>
      </c>
      <c r="H16">
        <v>10</v>
      </c>
      <c r="I16">
        <v>1</v>
      </c>
      <c r="J16">
        <v>423</v>
      </c>
      <c r="K16" s="133">
        <v>10</v>
      </c>
      <c r="L16">
        <v>2</v>
      </c>
      <c r="M16" t="s">
        <v>240</v>
      </c>
      <c r="N16">
        <v>65</v>
      </c>
      <c r="O16">
        <v>67</v>
      </c>
      <c r="P16">
        <v>186</v>
      </c>
      <c r="Q16">
        <v>102</v>
      </c>
      <c r="R16">
        <v>25</v>
      </c>
      <c r="S16">
        <v>6</v>
      </c>
    </row>
    <row r="17" spans="1:19" ht="12.75">
      <c r="A17" t="s">
        <v>241</v>
      </c>
      <c r="B17">
        <v>30</v>
      </c>
      <c r="C17" t="s">
        <v>242</v>
      </c>
      <c r="D17" t="s">
        <v>243</v>
      </c>
      <c r="E17" t="s">
        <v>244</v>
      </c>
      <c r="F17">
        <v>16</v>
      </c>
      <c r="G17">
        <v>2</v>
      </c>
      <c r="H17">
        <v>9</v>
      </c>
      <c r="I17">
        <v>1</v>
      </c>
      <c r="J17">
        <v>424</v>
      </c>
      <c r="K17" s="133">
        <v>9</v>
      </c>
      <c r="L17">
        <v>2</v>
      </c>
      <c r="M17" t="s">
        <v>245</v>
      </c>
      <c r="N17">
        <v>61</v>
      </c>
      <c r="O17">
        <v>62</v>
      </c>
      <c r="P17">
        <v>188</v>
      </c>
      <c r="Q17">
        <v>100</v>
      </c>
      <c r="R17">
        <v>25</v>
      </c>
      <c r="S17">
        <v>6</v>
      </c>
    </row>
    <row r="18" spans="1:19" ht="12.75">
      <c r="A18" t="s">
        <v>246</v>
      </c>
      <c r="B18">
        <v>2</v>
      </c>
      <c r="C18" t="s">
        <v>247</v>
      </c>
      <c r="D18" t="s">
        <v>248</v>
      </c>
      <c r="E18" t="s">
        <v>249</v>
      </c>
      <c r="F18">
        <v>17</v>
      </c>
      <c r="G18">
        <v>2</v>
      </c>
      <c r="H18">
        <v>8</v>
      </c>
      <c r="I18">
        <v>1</v>
      </c>
      <c r="J18">
        <v>425</v>
      </c>
      <c r="K18" s="133">
        <v>8</v>
      </c>
      <c r="L18">
        <v>2</v>
      </c>
      <c r="M18" t="s">
        <v>250</v>
      </c>
      <c r="N18">
        <v>66</v>
      </c>
      <c r="O18">
        <v>68</v>
      </c>
      <c r="P18">
        <v>214</v>
      </c>
      <c r="Q18">
        <v>100</v>
      </c>
      <c r="R18">
        <v>32</v>
      </c>
      <c r="S18">
        <v>4</v>
      </c>
    </row>
    <row r="19" spans="1:19" ht="12.75">
      <c r="A19" t="s">
        <v>251</v>
      </c>
      <c r="B19">
        <v>6</v>
      </c>
      <c r="C19" t="s">
        <v>252</v>
      </c>
      <c r="D19" t="s">
        <v>253</v>
      </c>
      <c r="E19" t="s">
        <v>254</v>
      </c>
      <c r="F19">
        <v>18</v>
      </c>
      <c r="G19">
        <v>2</v>
      </c>
      <c r="H19">
        <v>7</v>
      </c>
      <c r="I19">
        <v>1</v>
      </c>
      <c r="J19">
        <v>426</v>
      </c>
      <c r="K19" s="133">
        <v>7</v>
      </c>
      <c r="L19">
        <v>2</v>
      </c>
      <c r="M19" t="s">
        <v>255</v>
      </c>
      <c r="N19">
        <v>64</v>
      </c>
      <c r="O19">
        <v>65</v>
      </c>
      <c r="P19">
        <v>210</v>
      </c>
      <c r="Q19">
        <v>106</v>
      </c>
      <c r="R19">
        <v>24</v>
      </c>
      <c r="S19">
        <v>4</v>
      </c>
    </row>
    <row r="20" spans="1:19" ht="12.75">
      <c r="A20" t="s">
        <v>256</v>
      </c>
      <c r="B20">
        <v>19</v>
      </c>
      <c r="C20" t="s">
        <v>257</v>
      </c>
      <c r="D20" t="s">
        <v>258</v>
      </c>
      <c r="E20" t="s">
        <v>259</v>
      </c>
      <c r="F20">
        <v>19</v>
      </c>
      <c r="G20">
        <v>2</v>
      </c>
      <c r="H20">
        <v>6</v>
      </c>
      <c r="I20">
        <v>1</v>
      </c>
      <c r="J20">
        <v>427</v>
      </c>
      <c r="K20" s="133">
        <v>6</v>
      </c>
      <c r="L20">
        <v>2</v>
      </c>
      <c r="M20" t="s">
        <v>260</v>
      </c>
      <c r="N20">
        <v>61</v>
      </c>
      <c r="O20">
        <v>63</v>
      </c>
      <c r="P20">
        <v>214</v>
      </c>
      <c r="Q20">
        <v>100</v>
      </c>
      <c r="R20">
        <v>31</v>
      </c>
      <c r="S20">
        <v>6</v>
      </c>
    </row>
    <row r="21" spans="1:19" ht="12.75">
      <c r="A21" t="s">
        <v>261</v>
      </c>
      <c r="B21">
        <v>7</v>
      </c>
      <c r="C21" t="s">
        <v>262</v>
      </c>
      <c r="D21" t="s">
        <v>263</v>
      </c>
      <c r="E21" t="s">
        <v>264</v>
      </c>
      <c r="F21">
        <v>20</v>
      </c>
      <c r="G21">
        <v>2</v>
      </c>
      <c r="H21">
        <v>5</v>
      </c>
      <c r="I21">
        <v>1</v>
      </c>
      <c r="J21">
        <v>428</v>
      </c>
      <c r="K21" s="133">
        <v>5</v>
      </c>
      <c r="L21">
        <v>2</v>
      </c>
      <c r="M21" t="s">
        <v>265</v>
      </c>
      <c r="N21">
        <v>65</v>
      </c>
      <c r="O21">
        <v>67</v>
      </c>
      <c r="P21">
        <v>214</v>
      </c>
      <c r="Q21">
        <v>114</v>
      </c>
      <c r="R21">
        <v>30</v>
      </c>
      <c r="S21">
        <v>6</v>
      </c>
    </row>
    <row r="22" spans="1:19" ht="12.75">
      <c r="A22" t="s">
        <v>266</v>
      </c>
      <c r="B22">
        <v>26</v>
      </c>
      <c r="C22" t="s">
        <v>267</v>
      </c>
      <c r="D22" t="s">
        <v>268</v>
      </c>
      <c r="E22" t="s">
        <v>269</v>
      </c>
      <c r="F22">
        <v>21</v>
      </c>
      <c r="G22">
        <v>2</v>
      </c>
      <c r="H22">
        <v>4</v>
      </c>
      <c r="I22">
        <v>1</v>
      </c>
      <c r="J22">
        <v>429</v>
      </c>
      <c r="K22" s="133">
        <v>4</v>
      </c>
      <c r="L22">
        <v>2</v>
      </c>
      <c r="M22" t="s">
        <v>270</v>
      </c>
      <c r="N22">
        <v>66</v>
      </c>
      <c r="O22">
        <v>68</v>
      </c>
      <c r="P22">
        <v>204</v>
      </c>
      <c r="Q22">
        <v>128</v>
      </c>
      <c r="R22">
        <v>25</v>
      </c>
      <c r="S22">
        <v>6</v>
      </c>
    </row>
    <row r="23" spans="1:19" ht="12.75">
      <c r="A23" t="s">
        <v>271</v>
      </c>
      <c r="B23">
        <v>32</v>
      </c>
      <c r="C23" t="s">
        <v>272</v>
      </c>
      <c r="D23" t="s">
        <v>273</v>
      </c>
      <c r="E23" t="s">
        <v>274</v>
      </c>
      <c r="F23">
        <v>22</v>
      </c>
      <c r="G23">
        <v>2</v>
      </c>
      <c r="H23">
        <v>3</v>
      </c>
      <c r="I23">
        <v>1</v>
      </c>
      <c r="J23">
        <v>430</v>
      </c>
      <c r="K23" s="133">
        <v>3</v>
      </c>
      <c r="L23">
        <v>2</v>
      </c>
      <c r="M23" t="s">
        <v>275</v>
      </c>
      <c r="N23">
        <v>60</v>
      </c>
      <c r="O23">
        <v>62</v>
      </c>
      <c r="P23">
        <v>212</v>
      </c>
      <c r="Q23">
        <v>112</v>
      </c>
      <c r="R23">
        <v>35</v>
      </c>
      <c r="S23">
        <v>5</v>
      </c>
    </row>
    <row r="24" spans="1:19" ht="12.75">
      <c r="A24" t="s">
        <v>276</v>
      </c>
      <c r="B24">
        <v>1</v>
      </c>
      <c r="C24" t="s">
        <v>277</v>
      </c>
      <c r="D24" t="s">
        <v>278</v>
      </c>
      <c r="E24" t="s">
        <v>279</v>
      </c>
      <c r="F24">
        <v>23</v>
      </c>
      <c r="G24">
        <v>2</v>
      </c>
      <c r="H24">
        <v>2</v>
      </c>
      <c r="I24">
        <v>1</v>
      </c>
      <c r="J24">
        <v>431</v>
      </c>
      <c r="K24" s="133">
        <v>2</v>
      </c>
      <c r="L24">
        <v>2</v>
      </c>
      <c r="M24" t="s">
        <v>280</v>
      </c>
      <c r="N24">
        <v>64</v>
      </c>
      <c r="O24">
        <v>66</v>
      </c>
      <c r="P24">
        <v>202</v>
      </c>
      <c r="Q24">
        <v>92</v>
      </c>
      <c r="R24">
        <v>29</v>
      </c>
      <c r="S24">
        <v>3</v>
      </c>
    </row>
    <row r="25" spans="1:19" ht="12.75">
      <c r="A25" t="s">
        <v>281</v>
      </c>
      <c r="B25">
        <v>8</v>
      </c>
      <c r="C25" t="s">
        <v>282</v>
      </c>
      <c r="D25" t="s">
        <v>283</v>
      </c>
      <c r="E25" t="s">
        <v>284</v>
      </c>
      <c r="F25">
        <v>24</v>
      </c>
      <c r="G25">
        <v>2</v>
      </c>
      <c r="H25">
        <v>1</v>
      </c>
      <c r="I25">
        <v>1</v>
      </c>
      <c r="J25">
        <v>432</v>
      </c>
      <c r="K25" s="133">
        <v>1</v>
      </c>
      <c r="L25">
        <v>2</v>
      </c>
      <c r="M25" t="s">
        <v>285</v>
      </c>
      <c r="N25">
        <v>65</v>
      </c>
      <c r="O25">
        <v>67</v>
      </c>
      <c r="P25">
        <v>228</v>
      </c>
      <c r="Q25">
        <v>126</v>
      </c>
      <c r="R25">
        <v>31</v>
      </c>
      <c r="S25">
        <v>3</v>
      </c>
    </row>
    <row r="26" spans="1:19" ht="12.75">
      <c r="A26" t="s">
        <v>286</v>
      </c>
      <c r="B26">
        <v>27</v>
      </c>
      <c r="C26" t="s">
        <v>287</v>
      </c>
      <c r="D26" t="s">
        <v>288</v>
      </c>
      <c r="E26" t="s">
        <v>289</v>
      </c>
      <c r="F26">
        <v>25</v>
      </c>
      <c r="G26">
        <v>3</v>
      </c>
      <c r="H26">
        <v>1</v>
      </c>
      <c r="I26">
        <v>1</v>
      </c>
      <c r="J26">
        <v>433</v>
      </c>
      <c r="K26" s="133">
        <v>1</v>
      </c>
      <c r="L26">
        <v>3</v>
      </c>
      <c r="M26" t="s">
        <v>290</v>
      </c>
      <c r="N26">
        <v>68</v>
      </c>
      <c r="O26">
        <v>68</v>
      </c>
      <c r="P26">
        <v>194</v>
      </c>
      <c r="Q26">
        <v>118</v>
      </c>
      <c r="R26">
        <v>36</v>
      </c>
      <c r="S26">
        <v>4</v>
      </c>
    </row>
    <row r="27" spans="1:19" ht="12.75">
      <c r="A27" t="s">
        <v>291</v>
      </c>
      <c r="B27">
        <v>9</v>
      </c>
      <c r="C27" t="s">
        <v>292</v>
      </c>
      <c r="D27" t="s">
        <v>293</v>
      </c>
      <c r="E27" t="s">
        <v>294</v>
      </c>
      <c r="F27">
        <v>26</v>
      </c>
      <c r="G27">
        <v>3</v>
      </c>
      <c r="H27">
        <v>2</v>
      </c>
      <c r="I27">
        <v>1</v>
      </c>
      <c r="J27">
        <v>434</v>
      </c>
      <c r="K27" s="133">
        <v>2</v>
      </c>
      <c r="L27">
        <v>3</v>
      </c>
      <c r="M27" t="s">
        <v>295</v>
      </c>
      <c r="N27">
        <v>64</v>
      </c>
      <c r="O27">
        <v>66</v>
      </c>
      <c r="P27">
        <v>224</v>
      </c>
      <c r="Q27">
        <v>126</v>
      </c>
      <c r="R27">
        <v>29</v>
      </c>
      <c r="S27">
        <v>2</v>
      </c>
    </row>
    <row r="28" spans="1:19" ht="12.75">
      <c r="A28" t="s">
        <v>296</v>
      </c>
      <c r="B28">
        <v>29</v>
      </c>
      <c r="C28" t="s">
        <v>297</v>
      </c>
      <c r="D28" t="s">
        <v>298</v>
      </c>
      <c r="E28" t="s">
        <v>299</v>
      </c>
      <c r="F28">
        <v>27</v>
      </c>
      <c r="G28">
        <v>3</v>
      </c>
      <c r="H28">
        <v>3</v>
      </c>
      <c r="I28">
        <v>1</v>
      </c>
      <c r="J28">
        <v>435</v>
      </c>
      <c r="K28" s="133">
        <v>3</v>
      </c>
      <c r="L28">
        <v>3</v>
      </c>
      <c r="M28" t="s">
        <v>300</v>
      </c>
      <c r="N28">
        <v>58</v>
      </c>
      <c r="O28">
        <v>60</v>
      </c>
      <c r="P28">
        <v>216</v>
      </c>
      <c r="Q28">
        <v>116</v>
      </c>
      <c r="R28">
        <v>34</v>
      </c>
      <c r="S28">
        <v>5</v>
      </c>
    </row>
    <row r="29" spans="1:19" ht="12.75">
      <c r="A29" t="s">
        <v>301</v>
      </c>
      <c r="B29">
        <v>37</v>
      </c>
      <c r="C29" t="s">
        <v>302</v>
      </c>
      <c r="D29" t="s">
        <v>303</v>
      </c>
      <c r="E29" t="s">
        <v>304</v>
      </c>
      <c r="F29">
        <v>28</v>
      </c>
      <c r="G29">
        <v>3</v>
      </c>
      <c r="H29">
        <v>4</v>
      </c>
      <c r="I29">
        <v>1</v>
      </c>
      <c r="J29">
        <v>436</v>
      </c>
      <c r="K29" s="133">
        <v>4</v>
      </c>
      <c r="L29">
        <v>3</v>
      </c>
      <c r="M29" t="s">
        <v>305</v>
      </c>
      <c r="N29">
        <v>57</v>
      </c>
      <c r="O29">
        <v>59</v>
      </c>
      <c r="P29">
        <v>192</v>
      </c>
      <c r="Q29">
        <v>102</v>
      </c>
      <c r="R29">
        <v>23</v>
      </c>
      <c r="S29">
        <v>2</v>
      </c>
    </row>
    <row r="30" spans="1:19" ht="12.75">
      <c r="A30" t="s">
        <v>306</v>
      </c>
      <c r="B30">
        <v>29</v>
      </c>
      <c r="C30" t="s">
        <v>297</v>
      </c>
      <c r="D30" t="s">
        <v>298</v>
      </c>
      <c r="E30" t="s">
        <v>299</v>
      </c>
      <c r="F30">
        <v>29</v>
      </c>
      <c r="G30">
        <v>3</v>
      </c>
      <c r="H30">
        <v>5</v>
      </c>
      <c r="I30">
        <v>2</v>
      </c>
      <c r="J30">
        <v>437</v>
      </c>
      <c r="K30" s="133">
        <v>5</v>
      </c>
      <c r="L30">
        <v>3</v>
      </c>
      <c r="M30" t="s">
        <v>307</v>
      </c>
      <c r="N30">
        <v>58</v>
      </c>
      <c r="O30">
        <v>60</v>
      </c>
      <c r="P30">
        <v>190</v>
      </c>
      <c r="Q30">
        <v>100</v>
      </c>
      <c r="R30">
        <v>35</v>
      </c>
      <c r="S30">
        <v>1</v>
      </c>
    </row>
    <row r="31" spans="1:19" ht="12.75">
      <c r="A31" t="s">
        <v>308</v>
      </c>
      <c r="B31">
        <v>20</v>
      </c>
      <c r="C31" t="s">
        <v>192</v>
      </c>
      <c r="D31" t="s">
        <v>193</v>
      </c>
      <c r="E31" t="s">
        <v>194</v>
      </c>
      <c r="F31">
        <v>30</v>
      </c>
      <c r="G31">
        <v>3</v>
      </c>
      <c r="H31">
        <v>6</v>
      </c>
      <c r="I31">
        <v>2</v>
      </c>
      <c r="J31">
        <v>438</v>
      </c>
      <c r="K31" s="133">
        <v>6</v>
      </c>
      <c r="L31">
        <v>3</v>
      </c>
      <c r="M31" t="s">
        <v>309</v>
      </c>
      <c r="N31">
        <v>63</v>
      </c>
      <c r="O31">
        <v>66</v>
      </c>
      <c r="P31">
        <v>214</v>
      </c>
      <c r="Q31">
        <v>88</v>
      </c>
      <c r="R31">
        <v>22</v>
      </c>
      <c r="S31">
        <v>0</v>
      </c>
    </row>
    <row r="32" spans="1:19" ht="12.75">
      <c r="A32" t="s">
        <v>310</v>
      </c>
      <c r="B32">
        <v>33</v>
      </c>
      <c r="C32" t="s">
        <v>177</v>
      </c>
      <c r="D32" t="s">
        <v>178</v>
      </c>
      <c r="E32" t="s">
        <v>179</v>
      </c>
      <c r="F32">
        <v>31</v>
      </c>
      <c r="G32">
        <v>3</v>
      </c>
      <c r="H32">
        <v>7</v>
      </c>
      <c r="I32">
        <v>2</v>
      </c>
      <c r="J32">
        <v>439</v>
      </c>
      <c r="K32" s="133">
        <v>7</v>
      </c>
      <c r="L32">
        <v>3</v>
      </c>
      <c r="M32" t="s">
        <v>311</v>
      </c>
      <c r="N32">
        <v>57</v>
      </c>
      <c r="O32">
        <v>59</v>
      </c>
      <c r="P32">
        <v>190</v>
      </c>
      <c r="Q32">
        <v>100</v>
      </c>
      <c r="R32">
        <v>31</v>
      </c>
      <c r="S32">
        <v>2</v>
      </c>
    </row>
    <row r="33" spans="1:19" ht="12.75">
      <c r="A33" t="s">
        <v>312</v>
      </c>
      <c r="B33">
        <v>4</v>
      </c>
      <c r="C33" t="s">
        <v>212</v>
      </c>
      <c r="D33" t="s">
        <v>213</v>
      </c>
      <c r="E33" t="s">
        <v>214</v>
      </c>
      <c r="F33">
        <v>32</v>
      </c>
      <c r="G33">
        <v>3</v>
      </c>
      <c r="H33">
        <v>8</v>
      </c>
      <c r="I33">
        <v>2</v>
      </c>
      <c r="J33">
        <v>440</v>
      </c>
      <c r="K33" s="133">
        <v>8</v>
      </c>
      <c r="L33">
        <v>3</v>
      </c>
      <c r="M33" t="s">
        <v>313</v>
      </c>
      <c r="N33">
        <v>67</v>
      </c>
      <c r="O33">
        <v>68</v>
      </c>
      <c r="P33">
        <v>202</v>
      </c>
      <c r="Q33">
        <v>88</v>
      </c>
      <c r="R33">
        <v>19</v>
      </c>
      <c r="S33">
        <v>3</v>
      </c>
    </row>
    <row r="34" spans="1:19" ht="12.75">
      <c r="A34" t="s">
        <v>314</v>
      </c>
      <c r="B34">
        <v>36</v>
      </c>
      <c r="C34" t="s">
        <v>172</v>
      </c>
      <c r="D34" t="s">
        <v>173</v>
      </c>
      <c r="E34" t="s">
        <v>174</v>
      </c>
      <c r="F34">
        <v>33</v>
      </c>
      <c r="G34">
        <v>3</v>
      </c>
      <c r="H34">
        <v>9</v>
      </c>
      <c r="I34">
        <v>2</v>
      </c>
      <c r="J34">
        <v>441</v>
      </c>
      <c r="K34" s="133">
        <v>9</v>
      </c>
      <c r="L34">
        <v>3</v>
      </c>
      <c r="M34" t="s">
        <v>315</v>
      </c>
      <c r="N34">
        <v>58</v>
      </c>
      <c r="O34">
        <v>59</v>
      </c>
      <c r="P34">
        <v>164</v>
      </c>
      <c r="Q34">
        <v>82</v>
      </c>
      <c r="R34">
        <v>20</v>
      </c>
      <c r="S34">
        <v>2</v>
      </c>
    </row>
    <row r="35" spans="1:19" ht="12.75">
      <c r="A35" t="s">
        <v>316</v>
      </c>
      <c r="B35">
        <v>8</v>
      </c>
      <c r="C35" t="s">
        <v>282</v>
      </c>
      <c r="D35" t="s">
        <v>283</v>
      </c>
      <c r="E35" t="s">
        <v>284</v>
      </c>
      <c r="F35">
        <v>34</v>
      </c>
      <c r="G35">
        <v>3</v>
      </c>
      <c r="H35">
        <v>10</v>
      </c>
      <c r="I35">
        <v>2</v>
      </c>
      <c r="J35">
        <v>442</v>
      </c>
      <c r="K35" s="133">
        <v>10</v>
      </c>
      <c r="L35">
        <v>3</v>
      </c>
      <c r="M35" t="s">
        <v>317</v>
      </c>
      <c r="N35">
        <v>66</v>
      </c>
      <c r="O35">
        <v>68</v>
      </c>
      <c r="P35">
        <v>212</v>
      </c>
      <c r="Q35">
        <v>112</v>
      </c>
      <c r="R35">
        <v>23</v>
      </c>
      <c r="S35">
        <v>3</v>
      </c>
    </row>
    <row r="36" spans="1:19" ht="12.75">
      <c r="A36" t="s">
        <v>318</v>
      </c>
      <c r="B36">
        <v>31</v>
      </c>
      <c r="C36" t="s">
        <v>222</v>
      </c>
      <c r="D36" t="s">
        <v>223</v>
      </c>
      <c r="E36" t="s">
        <v>224</v>
      </c>
      <c r="F36">
        <v>35</v>
      </c>
      <c r="G36">
        <v>3</v>
      </c>
      <c r="H36">
        <v>11</v>
      </c>
      <c r="I36">
        <v>2</v>
      </c>
      <c r="J36">
        <v>443</v>
      </c>
      <c r="K36" s="133">
        <v>11</v>
      </c>
      <c r="L36">
        <v>3</v>
      </c>
      <c r="M36" t="s">
        <v>319</v>
      </c>
      <c r="N36">
        <v>58</v>
      </c>
      <c r="O36">
        <v>60</v>
      </c>
      <c r="P36">
        <v>196</v>
      </c>
      <c r="Q36">
        <v>106</v>
      </c>
      <c r="R36">
        <v>23</v>
      </c>
      <c r="S36">
        <v>2</v>
      </c>
    </row>
    <row r="37" spans="1:19" ht="12.75">
      <c r="A37" t="s">
        <v>320</v>
      </c>
      <c r="B37">
        <v>2</v>
      </c>
      <c r="C37" t="s">
        <v>247</v>
      </c>
      <c r="D37" t="s">
        <v>248</v>
      </c>
      <c r="E37" t="s">
        <v>249</v>
      </c>
      <c r="F37">
        <v>36</v>
      </c>
      <c r="G37">
        <v>3</v>
      </c>
      <c r="H37">
        <v>12</v>
      </c>
      <c r="I37">
        <v>2</v>
      </c>
      <c r="J37">
        <v>444</v>
      </c>
      <c r="K37" s="133">
        <v>12</v>
      </c>
      <c r="L37">
        <v>3</v>
      </c>
      <c r="M37" t="s">
        <v>321</v>
      </c>
      <c r="N37">
        <v>64</v>
      </c>
      <c r="O37">
        <v>66</v>
      </c>
      <c r="P37">
        <v>210</v>
      </c>
      <c r="Q37">
        <v>104</v>
      </c>
      <c r="R37">
        <v>33</v>
      </c>
      <c r="S37">
        <v>4</v>
      </c>
    </row>
    <row r="38" spans="1:19" ht="12.75">
      <c r="A38" t="s">
        <v>322</v>
      </c>
      <c r="B38">
        <v>18</v>
      </c>
      <c r="C38" t="s">
        <v>232</v>
      </c>
      <c r="D38" t="s">
        <v>233</v>
      </c>
      <c r="E38" t="s">
        <v>234</v>
      </c>
      <c r="F38">
        <v>37</v>
      </c>
      <c r="G38">
        <v>4</v>
      </c>
      <c r="H38">
        <v>12</v>
      </c>
      <c r="I38">
        <v>2</v>
      </c>
      <c r="J38">
        <v>445</v>
      </c>
      <c r="K38" s="133">
        <v>12</v>
      </c>
      <c r="L38">
        <v>4</v>
      </c>
      <c r="M38" t="s">
        <v>323</v>
      </c>
      <c r="N38">
        <v>63</v>
      </c>
      <c r="O38">
        <v>65</v>
      </c>
      <c r="P38">
        <v>210</v>
      </c>
      <c r="Q38">
        <v>104</v>
      </c>
      <c r="R38">
        <v>18</v>
      </c>
      <c r="S38">
        <v>7</v>
      </c>
    </row>
    <row r="39" spans="1:19" ht="12.75">
      <c r="A39" t="s">
        <v>324</v>
      </c>
      <c r="B39">
        <v>40</v>
      </c>
      <c r="C39" t="s">
        <v>197</v>
      </c>
      <c r="D39" t="s">
        <v>198</v>
      </c>
      <c r="E39" t="s">
        <v>199</v>
      </c>
      <c r="F39">
        <v>38</v>
      </c>
      <c r="G39">
        <v>4</v>
      </c>
      <c r="H39">
        <v>11</v>
      </c>
      <c r="I39">
        <v>2</v>
      </c>
      <c r="J39">
        <v>446</v>
      </c>
      <c r="K39" s="133">
        <v>11</v>
      </c>
      <c r="L39">
        <v>4</v>
      </c>
      <c r="M39" t="s">
        <v>325</v>
      </c>
      <c r="N39">
        <v>64</v>
      </c>
      <c r="O39">
        <v>66</v>
      </c>
      <c r="P39">
        <v>228</v>
      </c>
      <c r="Q39">
        <v>116</v>
      </c>
      <c r="R39">
        <v>24</v>
      </c>
      <c r="S39">
        <v>6</v>
      </c>
    </row>
    <row r="40" spans="1:19" ht="12.75">
      <c r="A40" t="s">
        <v>326</v>
      </c>
      <c r="B40">
        <v>19</v>
      </c>
      <c r="C40" t="s">
        <v>257</v>
      </c>
      <c r="D40" t="s">
        <v>258</v>
      </c>
      <c r="E40" t="s">
        <v>259</v>
      </c>
      <c r="F40">
        <v>39</v>
      </c>
      <c r="G40">
        <v>4</v>
      </c>
      <c r="H40">
        <v>10</v>
      </c>
      <c r="I40">
        <v>2</v>
      </c>
      <c r="J40">
        <v>447</v>
      </c>
      <c r="K40" s="133">
        <v>10</v>
      </c>
      <c r="L40">
        <v>4</v>
      </c>
      <c r="M40" t="s">
        <v>327</v>
      </c>
      <c r="N40">
        <v>64</v>
      </c>
      <c r="O40">
        <v>66</v>
      </c>
      <c r="P40">
        <v>224</v>
      </c>
      <c r="Q40">
        <v>120</v>
      </c>
      <c r="R40">
        <v>28</v>
      </c>
      <c r="S40">
        <v>2</v>
      </c>
    </row>
    <row r="41" spans="1:19" ht="12.75">
      <c r="A41" t="s">
        <v>328</v>
      </c>
      <c r="B41">
        <v>24</v>
      </c>
      <c r="C41" t="s">
        <v>182</v>
      </c>
      <c r="D41" t="s">
        <v>183</v>
      </c>
      <c r="E41" t="s">
        <v>184</v>
      </c>
      <c r="F41">
        <v>40</v>
      </c>
      <c r="G41">
        <v>4</v>
      </c>
      <c r="H41">
        <v>9</v>
      </c>
      <c r="I41">
        <v>2</v>
      </c>
      <c r="J41">
        <v>448</v>
      </c>
      <c r="K41" s="133">
        <v>9</v>
      </c>
      <c r="L41">
        <v>4</v>
      </c>
      <c r="M41" t="s">
        <v>329</v>
      </c>
      <c r="N41">
        <v>61</v>
      </c>
      <c r="O41">
        <v>62</v>
      </c>
      <c r="P41">
        <v>210</v>
      </c>
      <c r="Q41">
        <v>126</v>
      </c>
      <c r="R41">
        <v>35</v>
      </c>
      <c r="S41">
        <v>5</v>
      </c>
    </row>
    <row r="42" spans="1:19" ht="12.75">
      <c r="A42" t="s">
        <v>330</v>
      </c>
      <c r="B42">
        <v>30</v>
      </c>
      <c r="C42" t="s">
        <v>242</v>
      </c>
      <c r="D42" t="s">
        <v>243</v>
      </c>
      <c r="E42" t="s">
        <v>244</v>
      </c>
      <c r="F42">
        <v>41</v>
      </c>
      <c r="G42">
        <v>4</v>
      </c>
      <c r="H42">
        <v>8</v>
      </c>
      <c r="I42">
        <v>2</v>
      </c>
      <c r="J42">
        <v>449</v>
      </c>
      <c r="K42" s="133">
        <v>8</v>
      </c>
      <c r="L42">
        <v>4</v>
      </c>
      <c r="M42" t="s">
        <v>331</v>
      </c>
      <c r="N42">
        <v>68</v>
      </c>
      <c r="O42">
        <v>70</v>
      </c>
      <c r="P42">
        <v>220</v>
      </c>
      <c r="Q42">
        <v>126</v>
      </c>
      <c r="R42">
        <v>36</v>
      </c>
      <c r="S42">
        <v>18</v>
      </c>
    </row>
    <row r="43" spans="1:19" ht="12.75">
      <c r="A43" t="s">
        <v>332</v>
      </c>
      <c r="B43">
        <v>1</v>
      </c>
      <c r="C43" t="s">
        <v>277</v>
      </c>
      <c r="D43" t="s">
        <v>278</v>
      </c>
      <c r="E43" t="s">
        <v>279</v>
      </c>
      <c r="F43">
        <v>42</v>
      </c>
      <c r="G43">
        <v>4</v>
      </c>
      <c r="H43">
        <v>7</v>
      </c>
      <c r="I43">
        <v>2</v>
      </c>
      <c r="J43">
        <v>450</v>
      </c>
      <c r="K43" s="133">
        <v>7</v>
      </c>
      <c r="L43">
        <v>4</v>
      </c>
      <c r="M43" t="s">
        <v>333</v>
      </c>
      <c r="N43">
        <v>57</v>
      </c>
      <c r="O43">
        <v>59</v>
      </c>
      <c r="P43">
        <v>202</v>
      </c>
      <c r="Q43">
        <v>108</v>
      </c>
      <c r="R43">
        <v>16</v>
      </c>
      <c r="S43">
        <v>5</v>
      </c>
    </row>
    <row r="44" spans="1:19" ht="12.75">
      <c r="A44" t="s">
        <v>334</v>
      </c>
      <c r="B44">
        <v>5</v>
      </c>
      <c r="C44" t="s">
        <v>217</v>
      </c>
      <c r="D44" t="s">
        <v>218</v>
      </c>
      <c r="E44" t="s">
        <v>219</v>
      </c>
      <c r="F44">
        <v>43</v>
      </c>
      <c r="G44">
        <v>4</v>
      </c>
      <c r="H44">
        <v>6</v>
      </c>
      <c r="I44">
        <v>2</v>
      </c>
      <c r="J44">
        <v>451</v>
      </c>
      <c r="K44" s="133">
        <v>6</v>
      </c>
      <c r="L44">
        <v>4</v>
      </c>
      <c r="M44" t="s">
        <v>335</v>
      </c>
      <c r="N44">
        <v>64</v>
      </c>
      <c r="O44">
        <v>66</v>
      </c>
      <c r="P44">
        <v>230</v>
      </c>
      <c r="Q44">
        <v>138</v>
      </c>
      <c r="R44">
        <v>17</v>
      </c>
      <c r="S44">
        <v>1</v>
      </c>
    </row>
    <row r="45" spans="1:19" ht="12.75">
      <c r="A45" t="s">
        <v>336</v>
      </c>
      <c r="B45">
        <v>38</v>
      </c>
      <c r="C45" t="s">
        <v>202</v>
      </c>
      <c r="D45" t="s">
        <v>203</v>
      </c>
      <c r="E45" t="s">
        <v>204</v>
      </c>
      <c r="F45">
        <v>44</v>
      </c>
      <c r="G45">
        <v>4</v>
      </c>
      <c r="H45">
        <v>5</v>
      </c>
      <c r="I45">
        <v>2</v>
      </c>
      <c r="J45">
        <v>452</v>
      </c>
      <c r="K45" s="133">
        <v>5</v>
      </c>
      <c r="L45">
        <v>4</v>
      </c>
      <c r="M45" t="s">
        <v>337</v>
      </c>
      <c r="N45">
        <v>65</v>
      </c>
      <c r="O45">
        <v>67</v>
      </c>
      <c r="P45">
        <v>222</v>
      </c>
      <c r="Q45">
        <v>136</v>
      </c>
      <c r="R45">
        <v>32</v>
      </c>
      <c r="S45">
        <v>5</v>
      </c>
    </row>
    <row r="46" spans="1:19" ht="12.75">
      <c r="A46" t="s">
        <v>338</v>
      </c>
      <c r="B46">
        <v>7</v>
      </c>
      <c r="C46" t="s">
        <v>262</v>
      </c>
      <c r="D46" t="s">
        <v>263</v>
      </c>
      <c r="E46" t="s">
        <v>264</v>
      </c>
      <c r="F46">
        <v>45</v>
      </c>
      <c r="G46">
        <v>4</v>
      </c>
      <c r="H46">
        <v>4</v>
      </c>
      <c r="I46">
        <v>2</v>
      </c>
      <c r="J46">
        <v>453</v>
      </c>
      <c r="K46" s="133">
        <v>4</v>
      </c>
      <c r="L46">
        <v>4</v>
      </c>
      <c r="M46" t="s">
        <v>339</v>
      </c>
      <c r="N46">
        <v>56</v>
      </c>
      <c r="O46">
        <v>58</v>
      </c>
      <c r="P46">
        <v>140</v>
      </c>
      <c r="Q46">
        <v>52</v>
      </c>
      <c r="R46">
        <v>14</v>
      </c>
      <c r="S46">
        <v>5</v>
      </c>
    </row>
    <row r="47" spans="1:19" ht="12.75">
      <c r="A47" t="s">
        <v>340</v>
      </c>
      <c r="B47">
        <v>9</v>
      </c>
      <c r="C47" t="s">
        <v>292</v>
      </c>
      <c r="D47" t="s">
        <v>293</v>
      </c>
      <c r="E47" t="s">
        <v>294</v>
      </c>
      <c r="F47">
        <v>46</v>
      </c>
      <c r="G47">
        <v>4</v>
      </c>
      <c r="H47">
        <v>3</v>
      </c>
      <c r="I47">
        <v>2</v>
      </c>
      <c r="J47">
        <v>454</v>
      </c>
      <c r="K47" s="133">
        <v>3</v>
      </c>
      <c r="L47">
        <v>4</v>
      </c>
      <c r="M47" t="s">
        <v>341</v>
      </c>
      <c r="N47">
        <v>65</v>
      </c>
      <c r="O47">
        <v>67</v>
      </c>
      <c r="P47">
        <v>226</v>
      </c>
      <c r="Q47">
        <v>134</v>
      </c>
      <c r="R47">
        <v>30</v>
      </c>
      <c r="S47">
        <v>8</v>
      </c>
    </row>
    <row r="48" spans="1:19" ht="12.75">
      <c r="A48" t="s">
        <v>342</v>
      </c>
      <c r="B48">
        <v>32</v>
      </c>
      <c r="C48" t="s">
        <v>272</v>
      </c>
      <c r="D48" t="s">
        <v>273</v>
      </c>
      <c r="E48" t="s">
        <v>274</v>
      </c>
      <c r="F48">
        <v>47</v>
      </c>
      <c r="G48">
        <v>4</v>
      </c>
      <c r="H48">
        <v>2</v>
      </c>
      <c r="I48">
        <v>2</v>
      </c>
      <c r="J48">
        <v>455</v>
      </c>
      <c r="K48" s="133">
        <v>2</v>
      </c>
      <c r="L48">
        <v>4</v>
      </c>
      <c r="M48" t="s">
        <v>343</v>
      </c>
      <c r="N48">
        <v>66</v>
      </c>
      <c r="O48">
        <v>68</v>
      </c>
      <c r="P48">
        <v>222</v>
      </c>
      <c r="Q48">
        <v>120</v>
      </c>
      <c r="R48">
        <v>29</v>
      </c>
      <c r="S48">
        <v>3</v>
      </c>
    </row>
    <row r="49" spans="1:19" ht="12.75">
      <c r="A49" t="s">
        <v>344</v>
      </c>
      <c r="B49">
        <v>35</v>
      </c>
      <c r="C49" t="s">
        <v>187</v>
      </c>
      <c r="D49" t="s">
        <v>188</v>
      </c>
      <c r="E49" t="s">
        <v>189</v>
      </c>
      <c r="F49">
        <v>48</v>
      </c>
      <c r="G49">
        <v>4</v>
      </c>
      <c r="H49">
        <v>1</v>
      </c>
      <c r="I49">
        <v>2</v>
      </c>
      <c r="J49">
        <v>456</v>
      </c>
      <c r="K49" s="133">
        <v>1</v>
      </c>
      <c r="L49">
        <v>4</v>
      </c>
      <c r="M49" t="s">
        <v>345</v>
      </c>
      <c r="N49">
        <v>64</v>
      </c>
      <c r="O49">
        <v>66</v>
      </c>
      <c r="P49">
        <v>212</v>
      </c>
      <c r="Q49">
        <v>110</v>
      </c>
      <c r="R49">
        <v>26</v>
      </c>
      <c r="S49">
        <v>1</v>
      </c>
    </row>
    <row r="50" spans="1:19" ht="12.75">
      <c r="A50" t="s">
        <v>346</v>
      </c>
      <c r="B50">
        <v>6</v>
      </c>
      <c r="C50" t="s">
        <v>252</v>
      </c>
      <c r="D50" t="s">
        <v>253</v>
      </c>
      <c r="E50" t="s">
        <v>254</v>
      </c>
      <c r="F50">
        <v>49</v>
      </c>
      <c r="G50">
        <v>5</v>
      </c>
      <c r="H50">
        <v>1</v>
      </c>
      <c r="I50">
        <v>2</v>
      </c>
      <c r="J50">
        <v>457</v>
      </c>
      <c r="K50" s="133">
        <v>1</v>
      </c>
      <c r="L50">
        <v>5</v>
      </c>
      <c r="M50" t="s">
        <v>347</v>
      </c>
      <c r="N50">
        <v>63</v>
      </c>
      <c r="O50">
        <v>65</v>
      </c>
      <c r="P50">
        <v>218</v>
      </c>
      <c r="Q50">
        <v>120</v>
      </c>
      <c r="R50">
        <v>30</v>
      </c>
      <c r="S50">
        <v>6</v>
      </c>
    </row>
    <row r="51" spans="1:19" ht="12.75">
      <c r="A51" t="s">
        <v>348</v>
      </c>
      <c r="B51">
        <v>39</v>
      </c>
      <c r="C51" t="s">
        <v>207</v>
      </c>
      <c r="D51" t="s">
        <v>208</v>
      </c>
      <c r="E51" t="s">
        <v>209</v>
      </c>
      <c r="F51">
        <v>50</v>
      </c>
      <c r="G51">
        <v>5</v>
      </c>
      <c r="H51">
        <v>2</v>
      </c>
      <c r="I51">
        <v>2</v>
      </c>
      <c r="J51">
        <v>458</v>
      </c>
      <c r="K51" s="133">
        <v>2</v>
      </c>
      <c r="L51">
        <v>5</v>
      </c>
      <c r="M51" t="s">
        <v>349</v>
      </c>
      <c r="N51">
        <v>66</v>
      </c>
      <c r="O51">
        <v>67</v>
      </c>
      <c r="P51">
        <v>216</v>
      </c>
      <c r="Q51">
        <v>102</v>
      </c>
      <c r="R51">
        <v>17</v>
      </c>
      <c r="S51">
        <v>3</v>
      </c>
    </row>
    <row r="52" spans="1:19" ht="12.75">
      <c r="A52" t="s">
        <v>350</v>
      </c>
      <c r="B52">
        <v>3</v>
      </c>
      <c r="C52" t="s">
        <v>237</v>
      </c>
      <c r="D52" t="s">
        <v>238</v>
      </c>
      <c r="E52" t="s">
        <v>239</v>
      </c>
      <c r="F52">
        <v>51</v>
      </c>
      <c r="G52">
        <v>5</v>
      </c>
      <c r="H52">
        <v>3</v>
      </c>
      <c r="I52">
        <v>2</v>
      </c>
      <c r="J52">
        <v>459</v>
      </c>
      <c r="K52" s="133">
        <v>3</v>
      </c>
      <c r="L52">
        <v>5</v>
      </c>
      <c r="M52" t="s">
        <v>351</v>
      </c>
      <c r="N52">
        <v>62</v>
      </c>
      <c r="O52">
        <v>65</v>
      </c>
      <c r="P52">
        <v>228</v>
      </c>
      <c r="Q52">
        <v>104</v>
      </c>
      <c r="R52">
        <v>30</v>
      </c>
      <c r="S52">
        <v>4</v>
      </c>
    </row>
    <row r="53" spans="1:19" ht="12.75">
      <c r="A53" t="s">
        <v>352</v>
      </c>
      <c r="B53">
        <v>27</v>
      </c>
      <c r="C53" t="s">
        <v>287</v>
      </c>
      <c r="D53" t="s">
        <v>288</v>
      </c>
      <c r="E53" t="s">
        <v>289</v>
      </c>
      <c r="F53">
        <v>52</v>
      </c>
      <c r="G53">
        <v>5</v>
      </c>
      <c r="H53">
        <v>4</v>
      </c>
      <c r="I53">
        <v>2</v>
      </c>
      <c r="J53">
        <v>460</v>
      </c>
      <c r="K53" s="133">
        <v>4</v>
      </c>
      <c r="L53">
        <v>5</v>
      </c>
      <c r="M53" t="s">
        <v>353</v>
      </c>
      <c r="N53">
        <v>63</v>
      </c>
      <c r="O53">
        <v>66</v>
      </c>
      <c r="P53">
        <v>214</v>
      </c>
      <c r="Q53">
        <v>114</v>
      </c>
      <c r="R53">
        <v>33</v>
      </c>
      <c r="S53">
        <v>4</v>
      </c>
    </row>
    <row r="54" spans="1:19" ht="12.75">
      <c r="A54" t="s">
        <v>354</v>
      </c>
      <c r="B54">
        <v>34</v>
      </c>
      <c r="C54" t="s">
        <v>167</v>
      </c>
      <c r="D54" t="s">
        <v>168</v>
      </c>
      <c r="E54" t="s">
        <v>169</v>
      </c>
      <c r="F54">
        <v>53</v>
      </c>
      <c r="G54">
        <v>5</v>
      </c>
      <c r="H54">
        <v>5</v>
      </c>
      <c r="I54">
        <v>2</v>
      </c>
      <c r="J54">
        <v>461</v>
      </c>
      <c r="K54" s="133">
        <v>5</v>
      </c>
      <c r="L54">
        <v>5</v>
      </c>
      <c r="M54" t="s">
        <v>355</v>
      </c>
      <c r="N54">
        <v>57</v>
      </c>
      <c r="O54">
        <v>59</v>
      </c>
      <c r="P54">
        <v>208</v>
      </c>
      <c r="Q54">
        <v>98</v>
      </c>
      <c r="R54">
        <v>34</v>
      </c>
      <c r="S54">
        <v>4</v>
      </c>
    </row>
    <row r="55" spans="1:19" ht="12.75">
      <c r="A55" t="s">
        <v>356</v>
      </c>
      <c r="B55">
        <v>25</v>
      </c>
      <c r="C55" t="s">
        <v>227</v>
      </c>
      <c r="D55" t="s">
        <v>228</v>
      </c>
      <c r="E55" t="s">
        <v>229</v>
      </c>
      <c r="F55">
        <v>54</v>
      </c>
      <c r="G55">
        <v>5</v>
      </c>
      <c r="H55">
        <v>6</v>
      </c>
      <c r="I55">
        <v>2</v>
      </c>
      <c r="J55">
        <v>462</v>
      </c>
      <c r="K55" s="133">
        <v>6</v>
      </c>
      <c r="L55">
        <v>5</v>
      </c>
      <c r="M55" t="s">
        <v>357</v>
      </c>
      <c r="N55">
        <v>56</v>
      </c>
      <c r="O55">
        <v>58</v>
      </c>
      <c r="P55">
        <v>184</v>
      </c>
      <c r="Q55">
        <v>74</v>
      </c>
      <c r="R55">
        <v>20</v>
      </c>
      <c r="S55">
        <v>1</v>
      </c>
    </row>
    <row r="56" spans="1:19" ht="12.75">
      <c r="A56" t="s">
        <v>358</v>
      </c>
      <c r="B56">
        <v>37</v>
      </c>
      <c r="C56" t="s">
        <v>302</v>
      </c>
      <c r="D56" t="s">
        <v>303</v>
      </c>
      <c r="E56" t="s">
        <v>304</v>
      </c>
      <c r="F56">
        <v>55</v>
      </c>
      <c r="G56">
        <v>5</v>
      </c>
      <c r="H56">
        <v>7</v>
      </c>
      <c r="I56">
        <v>2</v>
      </c>
      <c r="J56">
        <v>463</v>
      </c>
      <c r="K56" s="133">
        <v>7</v>
      </c>
      <c r="L56">
        <v>5</v>
      </c>
      <c r="M56" t="s">
        <v>359</v>
      </c>
      <c r="N56">
        <v>66</v>
      </c>
      <c r="O56">
        <v>68</v>
      </c>
      <c r="P56">
        <v>214</v>
      </c>
      <c r="Q56">
        <v>136</v>
      </c>
      <c r="R56">
        <v>24</v>
      </c>
      <c r="S56">
        <v>4</v>
      </c>
    </row>
    <row r="57" spans="1:19" ht="12.75">
      <c r="A57" t="s">
        <v>360</v>
      </c>
      <c r="B57">
        <v>26</v>
      </c>
      <c r="C57" t="s">
        <v>267</v>
      </c>
      <c r="D57" t="s">
        <v>268</v>
      </c>
      <c r="E57" t="s">
        <v>269</v>
      </c>
      <c r="F57">
        <v>56</v>
      </c>
      <c r="G57">
        <v>5</v>
      </c>
      <c r="H57">
        <v>8</v>
      </c>
      <c r="I57">
        <v>2</v>
      </c>
      <c r="J57">
        <v>464</v>
      </c>
      <c r="K57" s="133">
        <v>8</v>
      </c>
      <c r="L57">
        <v>5</v>
      </c>
      <c r="M57" t="s">
        <v>361</v>
      </c>
      <c r="N57">
        <v>68</v>
      </c>
      <c r="O57">
        <v>70</v>
      </c>
      <c r="P57">
        <v>242</v>
      </c>
      <c r="Q57">
        <v>138</v>
      </c>
      <c r="R57">
        <v>26</v>
      </c>
      <c r="S57">
        <v>7</v>
      </c>
    </row>
    <row r="58" spans="1:19" ht="12.75">
      <c r="A58" t="s">
        <v>362</v>
      </c>
      <c r="B58">
        <v>26</v>
      </c>
      <c r="C58" t="s">
        <v>267</v>
      </c>
      <c r="D58" t="s">
        <v>268</v>
      </c>
      <c r="E58" t="s">
        <v>269</v>
      </c>
      <c r="F58">
        <v>57</v>
      </c>
      <c r="G58">
        <v>5</v>
      </c>
      <c r="H58">
        <v>9</v>
      </c>
      <c r="I58">
        <v>3</v>
      </c>
      <c r="J58">
        <v>465</v>
      </c>
      <c r="K58" s="133">
        <v>9</v>
      </c>
      <c r="L58">
        <v>5</v>
      </c>
      <c r="M58" t="s">
        <v>363</v>
      </c>
      <c r="N58">
        <v>65</v>
      </c>
      <c r="O58">
        <v>68</v>
      </c>
      <c r="P58">
        <v>244</v>
      </c>
      <c r="Q58">
        <v>120</v>
      </c>
      <c r="R58">
        <v>26</v>
      </c>
      <c r="S58">
        <v>9</v>
      </c>
    </row>
    <row r="59" spans="1:19" ht="12.75">
      <c r="A59" t="s">
        <v>364</v>
      </c>
      <c r="B59">
        <v>40</v>
      </c>
      <c r="C59" t="s">
        <v>197</v>
      </c>
      <c r="D59" t="s">
        <v>198</v>
      </c>
      <c r="E59" t="s">
        <v>199</v>
      </c>
      <c r="F59">
        <v>58</v>
      </c>
      <c r="G59">
        <v>5</v>
      </c>
      <c r="H59">
        <v>10</v>
      </c>
      <c r="I59">
        <v>3</v>
      </c>
      <c r="J59">
        <v>466</v>
      </c>
      <c r="K59" s="133">
        <v>10</v>
      </c>
      <c r="L59">
        <v>5</v>
      </c>
      <c r="M59" t="s">
        <v>365</v>
      </c>
      <c r="N59">
        <v>61</v>
      </c>
      <c r="O59">
        <v>62</v>
      </c>
      <c r="P59">
        <v>224</v>
      </c>
      <c r="Q59">
        <v>114</v>
      </c>
      <c r="R59">
        <v>30</v>
      </c>
      <c r="S59">
        <v>3</v>
      </c>
    </row>
    <row r="60" spans="1:19" ht="12.75">
      <c r="A60" t="s">
        <v>366</v>
      </c>
      <c r="B60">
        <v>30</v>
      </c>
      <c r="C60" t="s">
        <v>242</v>
      </c>
      <c r="D60" t="s">
        <v>243</v>
      </c>
      <c r="E60" t="s">
        <v>244</v>
      </c>
      <c r="F60">
        <v>59</v>
      </c>
      <c r="G60">
        <v>5</v>
      </c>
      <c r="H60">
        <v>11</v>
      </c>
      <c r="I60">
        <v>3</v>
      </c>
      <c r="J60">
        <v>467</v>
      </c>
      <c r="K60" s="133">
        <v>11</v>
      </c>
      <c r="L60">
        <v>5</v>
      </c>
      <c r="M60" t="s">
        <v>367</v>
      </c>
      <c r="N60">
        <v>57</v>
      </c>
      <c r="O60">
        <v>59</v>
      </c>
      <c r="P60">
        <v>214</v>
      </c>
      <c r="Q60">
        <v>114</v>
      </c>
      <c r="R60">
        <v>22</v>
      </c>
      <c r="S60">
        <v>7</v>
      </c>
    </row>
    <row r="61" spans="1:19" ht="12.75">
      <c r="A61" t="s">
        <v>368</v>
      </c>
      <c r="B61">
        <v>39</v>
      </c>
      <c r="C61" t="s">
        <v>207</v>
      </c>
      <c r="D61" t="s">
        <v>208</v>
      </c>
      <c r="E61" t="s">
        <v>209</v>
      </c>
      <c r="F61">
        <v>60</v>
      </c>
      <c r="G61">
        <v>5</v>
      </c>
      <c r="H61">
        <v>12</v>
      </c>
      <c r="I61">
        <v>3</v>
      </c>
      <c r="J61">
        <v>468</v>
      </c>
      <c r="K61" s="133">
        <v>12</v>
      </c>
      <c r="L61">
        <v>5</v>
      </c>
      <c r="M61" t="s">
        <v>369</v>
      </c>
      <c r="N61">
        <v>63</v>
      </c>
      <c r="O61">
        <v>65</v>
      </c>
      <c r="P61">
        <v>204</v>
      </c>
      <c r="Q61">
        <v>96</v>
      </c>
      <c r="R61">
        <v>14</v>
      </c>
      <c r="S61">
        <v>5</v>
      </c>
    </row>
    <row r="62" spans="1:19" ht="12.75">
      <c r="A62" t="s">
        <v>370</v>
      </c>
      <c r="B62">
        <v>24</v>
      </c>
      <c r="C62" t="s">
        <v>182</v>
      </c>
      <c r="D62" t="s">
        <v>183</v>
      </c>
      <c r="E62" t="s">
        <v>184</v>
      </c>
      <c r="F62">
        <v>61</v>
      </c>
      <c r="G62">
        <v>6</v>
      </c>
      <c r="H62">
        <v>12</v>
      </c>
      <c r="I62">
        <v>3</v>
      </c>
      <c r="J62">
        <v>469</v>
      </c>
      <c r="K62" s="133">
        <v>12</v>
      </c>
      <c r="L62">
        <v>6</v>
      </c>
      <c r="M62" t="s">
        <v>371</v>
      </c>
      <c r="N62">
        <v>68</v>
      </c>
      <c r="O62">
        <v>70</v>
      </c>
      <c r="P62">
        <v>194</v>
      </c>
      <c r="Q62">
        <v>96</v>
      </c>
      <c r="R62">
        <v>25</v>
      </c>
      <c r="S62">
        <v>4</v>
      </c>
    </row>
    <row r="63" spans="1:19" ht="12.75">
      <c r="A63" t="s">
        <v>372</v>
      </c>
      <c r="B63">
        <v>20</v>
      </c>
      <c r="C63" t="s">
        <v>192</v>
      </c>
      <c r="D63" t="s">
        <v>193</v>
      </c>
      <c r="E63" t="s">
        <v>194</v>
      </c>
      <c r="F63">
        <v>62</v>
      </c>
      <c r="G63">
        <v>6</v>
      </c>
      <c r="H63">
        <v>11</v>
      </c>
      <c r="I63">
        <v>3</v>
      </c>
      <c r="J63">
        <v>470</v>
      </c>
      <c r="K63" s="133">
        <v>11</v>
      </c>
      <c r="L63">
        <v>6</v>
      </c>
      <c r="M63" t="s">
        <v>373</v>
      </c>
      <c r="N63">
        <v>64</v>
      </c>
      <c r="O63">
        <v>65</v>
      </c>
      <c r="P63">
        <v>208</v>
      </c>
      <c r="Q63">
        <v>88</v>
      </c>
      <c r="R63">
        <v>27</v>
      </c>
      <c r="S63">
        <v>4</v>
      </c>
    </row>
    <row r="64" spans="1:19" ht="12.75">
      <c r="A64" t="s">
        <v>374</v>
      </c>
      <c r="B64">
        <v>9</v>
      </c>
      <c r="C64" t="s">
        <v>292</v>
      </c>
      <c r="D64" t="s">
        <v>293</v>
      </c>
      <c r="E64" t="s">
        <v>294</v>
      </c>
      <c r="F64">
        <v>63</v>
      </c>
      <c r="G64">
        <v>6</v>
      </c>
      <c r="H64">
        <v>10</v>
      </c>
      <c r="I64">
        <v>3</v>
      </c>
      <c r="J64">
        <v>471</v>
      </c>
      <c r="K64" s="133">
        <v>10</v>
      </c>
      <c r="L64">
        <v>6</v>
      </c>
      <c r="M64" t="s">
        <v>375</v>
      </c>
      <c r="N64">
        <v>67</v>
      </c>
      <c r="O64">
        <v>69</v>
      </c>
      <c r="P64">
        <v>192</v>
      </c>
      <c r="Q64">
        <v>92</v>
      </c>
      <c r="R64">
        <v>30</v>
      </c>
      <c r="S64">
        <v>2</v>
      </c>
    </row>
    <row r="65" spans="1:19" ht="12.75">
      <c r="A65" t="s">
        <v>376</v>
      </c>
      <c r="B65">
        <v>5</v>
      </c>
      <c r="C65" t="s">
        <v>217</v>
      </c>
      <c r="D65" t="s">
        <v>218</v>
      </c>
      <c r="E65" t="s">
        <v>219</v>
      </c>
      <c r="F65">
        <v>64</v>
      </c>
      <c r="G65">
        <v>6</v>
      </c>
      <c r="H65">
        <v>9</v>
      </c>
      <c r="I65">
        <v>3</v>
      </c>
      <c r="J65">
        <v>472</v>
      </c>
      <c r="K65" s="133">
        <v>9</v>
      </c>
      <c r="L65">
        <v>6</v>
      </c>
      <c r="M65" t="s">
        <v>377</v>
      </c>
      <c r="N65">
        <v>64</v>
      </c>
      <c r="O65">
        <v>66</v>
      </c>
      <c r="P65">
        <v>190</v>
      </c>
      <c r="Q65">
        <v>92</v>
      </c>
      <c r="R65">
        <v>22</v>
      </c>
      <c r="S65">
        <v>2</v>
      </c>
    </row>
    <row r="66" spans="1:19" ht="12.75">
      <c r="A66" t="s">
        <v>378</v>
      </c>
      <c r="B66">
        <v>34</v>
      </c>
      <c r="C66" t="s">
        <v>167</v>
      </c>
      <c r="D66" t="s">
        <v>168</v>
      </c>
      <c r="E66" t="s">
        <v>169</v>
      </c>
      <c r="F66">
        <v>65</v>
      </c>
      <c r="G66">
        <v>6</v>
      </c>
      <c r="H66">
        <v>8</v>
      </c>
      <c r="I66">
        <v>3</v>
      </c>
      <c r="J66">
        <v>473</v>
      </c>
      <c r="K66" s="133">
        <v>8</v>
      </c>
      <c r="L66">
        <v>6</v>
      </c>
      <c r="M66" t="s">
        <v>379</v>
      </c>
      <c r="N66">
        <v>57</v>
      </c>
      <c r="O66">
        <v>60</v>
      </c>
      <c r="P66">
        <v>194</v>
      </c>
      <c r="Q66">
        <v>112</v>
      </c>
      <c r="R66">
        <v>29</v>
      </c>
      <c r="S66">
        <v>6</v>
      </c>
    </row>
    <row r="67" spans="1:19" ht="12.75">
      <c r="A67" t="s">
        <v>380</v>
      </c>
      <c r="B67">
        <v>18</v>
      </c>
      <c r="C67" t="s">
        <v>232</v>
      </c>
      <c r="D67" t="s">
        <v>233</v>
      </c>
      <c r="E67" t="s">
        <v>234</v>
      </c>
      <c r="F67">
        <v>66</v>
      </c>
      <c r="G67">
        <v>6</v>
      </c>
      <c r="H67">
        <v>7</v>
      </c>
      <c r="I67">
        <v>3</v>
      </c>
      <c r="J67">
        <v>474</v>
      </c>
      <c r="K67" s="133">
        <v>7</v>
      </c>
      <c r="L67">
        <v>6</v>
      </c>
      <c r="M67" t="s">
        <v>381</v>
      </c>
      <c r="N67">
        <v>60</v>
      </c>
      <c r="O67">
        <v>63</v>
      </c>
      <c r="P67">
        <v>186</v>
      </c>
      <c r="Q67">
        <v>90</v>
      </c>
      <c r="R67">
        <v>23</v>
      </c>
      <c r="S67">
        <v>5</v>
      </c>
    </row>
    <row r="68" spans="1:19" ht="12.75">
      <c r="A68" t="s">
        <v>382</v>
      </c>
      <c r="B68">
        <v>29</v>
      </c>
      <c r="C68" t="s">
        <v>297</v>
      </c>
      <c r="D68" t="s">
        <v>298</v>
      </c>
      <c r="E68" t="s">
        <v>299</v>
      </c>
      <c r="F68">
        <v>67</v>
      </c>
      <c r="G68">
        <v>6</v>
      </c>
      <c r="H68">
        <v>6</v>
      </c>
      <c r="I68">
        <v>3</v>
      </c>
      <c r="J68">
        <v>475</v>
      </c>
      <c r="K68" s="133">
        <v>6</v>
      </c>
      <c r="L68">
        <v>6</v>
      </c>
      <c r="M68" t="s">
        <v>383</v>
      </c>
      <c r="N68">
        <v>61</v>
      </c>
      <c r="O68">
        <v>65</v>
      </c>
      <c r="P68">
        <v>192</v>
      </c>
      <c r="Q68">
        <v>82</v>
      </c>
      <c r="R68">
        <v>21</v>
      </c>
      <c r="S68">
        <v>4</v>
      </c>
    </row>
    <row r="69" spans="1:19" ht="12.75">
      <c r="A69" t="s">
        <v>384</v>
      </c>
      <c r="B69">
        <v>8</v>
      </c>
      <c r="C69" t="s">
        <v>282</v>
      </c>
      <c r="D69" t="s">
        <v>283</v>
      </c>
      <c r="E69" t="s">
        <v>284</v>
      </c>
      <c r="F69">
        <v>68</v>
      </c>
      <c r="G69">
        <v>6</v>
      </c>
      <c r="H69">
        <v>5</v>
      </c>
      <c r="I69">
        <v>3</v>
      </c>
      <c r="J69">
        <v>476</v>
      </c>
      <c r="K69" s="133">
        <v>5</v>
      </c>
      <c r="L69">
        <v>6</v>
      </c>
      <c r="M69" t="s">
        <v>385</v>
      </c>
      <c r="N69">
        <v>65</v>
      </c>
      <c r="O69">
        <v>67</v>
      </c>
      <c r="P69">
        <v>200</v>
      </c>
      <c r="Q69">
        <v>94</v>
      </c>
      <c r="R69">
        <v>28</v>
      </c>
      <c r="S69">
        <v>7</v>
      </c>
    </row>
    <row r="70" spans="1:19" ht="12.75">
      <c r="A70" t="s">
        <v>386</v>
      </c>
      <c r="B70">
        <v>35</v>
      </c>
      <c r="C70" t="s">
        <v>187</v>
      </c>
      <c r="D70" t="s">
        <v>188</v>
      </c>
      <c r="E70" t="s">
        <v>189</v>
      </c>
      <c r="F70">
        <v>69</v>
      </c>
      <c r="G70">
        <v>6</v>
      </c>
      <c r="H70">
        <v>4</v>
      </c>
      <c r="I70">
        <v>3</v>
      </c>
      <c r="J70">
        <v>477</v>
      </c>
      <c r="K70" s="133">
        <v>4</v>
      </c>
      <c r="L70">
        <v>6</v>
      </c>
      <c r="M70" t="s">
        <v>387</v>
      </c>
      <c r="N70">
        <v>63</v>
      </c>
      <c r="O70">
        <v>65</v>
      </c>
      <c r="P70">
        <v>196</v>
      </c>
      <c r="Q70">
        <v>92</v>
      </c>
      <c r="R70">
        <v>20</v>
      </c>
      <c r="S70">
        <v>3</v>
      </c>
    </row>
    <row r="71" spans="1:19" ht="12.75">
      <c r="A71" t="s">
        <v>388</v>
      </c>
      <c r="B71">
        <v>3</v>
      </c>
      <c r="C71" t="s">
        <v>237</v>
      </c>
      <c r="D71" t="s">
        <v>238</v>
      </c>
      <c r="E71" t="s">
        <v>239</v>
      </c>
      <c r="F71">
        <v>70</v>
      </c>
      <c r="G71">
        <v>6</v>
      </c>
      <c r="H71">
        <v>3</v>
      </c>
      <c r="I71">
        <v>3</v>
      </c>
      <c r="J71">
        <v>478</v>
      </c>
      <c r="K71" s="133">
        <v>3</v>
      </c>
      <c r="L71">
        <v>6</v>
      </c>
      <c r="M71" t="s">
        <v>389</v>
      </c>
      <c r="N71">
        <v>67</v>
      </c>
      <c r="O71">
        <v>67</v>
      </c>
      <c r="P71">
        <v>192</v>
      </c>
      <c r="Q71">
        <v>90</v>
      </c>
      <c r="R71">
        <v>26</v>
      </c>
      <c r="S71">
        <v>3</v>
      </c>
    </row>
    <row r="72" spans="1:19" ht="12.75">
      <c r="A72" t="s">
        <v>390</v>
      </c>
      <c r="B72">
        <v>19</v>
      </c>
      <c r="C72" t="s">
        <v>257</v>
      </c>
      <c r="D72" t="s">
        <v>258</v>
      </c>
      <c r="E72" t="s">
        <v>259</v>
      </c>
      <c r="F72">
        <v>71</v>
      </c>
      <c r="G72">
        <v>6</v>
      </c>
      <c r="H72">
        <v>2</v>
      </c>
      <c r="I72">
        <v>3</v>
      </c>
      <c r="J72">
        <v>479</v>
      </c>
      <c r="K72" s="133">
        <v>2</v>
      </c>
      <c r="L72">
        <v>6</v>
      </c>
      <c r="M72" t="s">
        <v>391</v>
      </c>
      <c r="N72">
        <v>62</v>
      </c>
      <c r="O72">
        <v>64</v>
      </c>
      <c r="P72">
        <v>192</v>
      </c>
      <c r="Q72">
        <v>116</v>
      </c>
      <c r="R72">
        <v>32</v>
      </c>
      <c r="S72">
        <v>2</v>
      </c>
    </row>
    <row r="73" spans="1:19" ht="12.75">
      <c r="A73" t="s">
        <v>392</v>
      </c>
      <c r="B73">
        <v>36</v>
      </c>
      <c r="C73" t="s">
        <v>172</v>
      </c>
      <c r="D73" t="s">
        <v>173</v>
      </c>
      <c r="E73" t="s">
        <v>174</v>
      </c>
      <c r="F73">
        <v>72</v>
      </c>
      <c r="G73">
        <v>6</v>
      </c>
      <c r="H73">
        <v>1</v>
      </c>
      <c r="I73">
        <v>3</v>
      </c>
      <c r="J73">
        <v>480</v>
      </c>
      <c r="K73" s="133">
        <v>1</v>
      </c>
      <c r="L73">
        <v>6</v>
      </c>
      <c r="M73" t="s">
        <v>393</v>
      </c>
      <c r="N73">
        <v>63</v>
      </c>
      <c r="O73">
        <v>65</v>
      </c>
      <c r="P73">
        <v>192</v>
      </c>
      <c r="Q73">
        <v>86</v>
      </c>
      <c r="R73">
        <v>20</v>
      </c>
      <c r="S73">
        <v>2</v>
      </c>
    </row>
    <row r="74" spans="1:19" ht="12.75">
      <c r="A74" t="s">
        <v>394</v>
      </c>
      <c r="B74">
        <v>27</v>
      </c>
      <c r="C74" t="s">
        <v>287</v>
      </c>
      <c r="D74" t="s">
        <v>288</v>
      </c>
      <c r="E74" t="s">
        <v>289</v>
      </c>
      <c r="F74">
        <v>73</v>
      </c>
      <c r="G74">
        <v>7</v>
      </c>
      <c r="H74">
        <v>1</v>
      </c>
      <c r="I74">
        <v>3</v>
      </c>
      <c r="J74">
        <v>481</v>
      </c>
      <c r="K74" s="133">
        <v>1</v>
      </c>
      <c r="L74">
        <v>7</v>
      </c>
      <c r="M74" t="s">
        <v>395</v>
      </c>
      <c r="N74">
        <v>63</v>
      </c>
      <c r="O74">
        <v>62</v>
      </c>
      <c r="P74">
        <v>224</v>
      </c>
      <c r="Q74">
        <v>116</v>
      </c>
      <c r="R74">
        <v>33</v>
      </c>
      <c r="S74">
        <v>5</v>
      </c>
    </row>
    <row r="75" spans="1:19" ht="12.75">
      <c r="A75" t="s">
        <v>396</v>
      </c>
      <c r="B75">
        <v>7</v>
      </c>
      <c r="C75" t="s">
        <v>262</v>
      </c>
      <c r="D75" t="s">
        <v>263</v>
      </c>
      <c r="E75" t="s">
        <v>264</v>
      </c>
      <c r="F75">
        <v>74</v>
      </c>
      <c r="G75">
        <v>7</v>
      </c>
      <c r="H75">
        <v>2</v>
      </c>
      <c r="I75">
        <v>3</v>
      </c>
      <c r="J75">
        <v>482</v>
      </c>
      <c r="K75" s="133">
        <v>2</v>
      </c>
      <c r="L75">
        <v>7</v>
      </c>
      <c r="M75" t="s">
        <v>397</v>
      </c>
      <c r="N75">
        <v>64</v>
      </c>
      <c r="O75">
        <v>66</v>
      </c>
      <c r="P75">
        <v>224</v>
      </c>
      <c r="Q75">
        <v>124</v>
      </c>
      <c r="R75">
        <v>28</v>
      </c>
      <c r="S75">
        <v>2</v>
      </c>
    </row>
    <row r="76" spans="1:19" ht="12.75">
      <c r="A76" t="s">
        <v>398</v>
      </c>
      <c r="B76">
        <v>4</v>
      </c>
      <c r="C76" t="s">
        <v>212</v>
      </c>
      <c r="D76" t="s">
        <v>213</v>
      </c>
      <c r="E76" t="s">
        <v>214</v>
      </c>
      <c r="F76">
        <v>75</v>
      </c>
      <c r="G76">
        <v>7</v>
      </c>
      <c r="H76">
        <v>3</v>
      </c>
      <c r="I76">
        <v>3</v>
      </c>
      <c r="J76">
        <v>483</v>
      </c>
      <c r="K76" s="133">
        <v>3</v>
      </c>
      <c r="L76">
        <v>7</v>
      </c>
      <c r="M76" t="s">
        <v>399</v>
      </c>
      <c r="N76">
        <v>58</v>
      </c>
      <c r="O76">
        <v>60</v>
      </c>
      <c r="P76">
        <v>162</v>
      </c>
      <c r="Q76">
        <v>78</v>
      </c>
      <c r="R76">
        <v>26</v>
      </c>
      <c r="S76">
        <v>3</v>
      </c>
    </row>
    <row r="77" spans="1:19" ht="12.75">
      <c r="A77" t="s">
        <v>400</v>
      </c>
      <c r="B77">
        <v>25</v>
      </c>
      <c r="C77" t="s">
        <v>227</v>
      </c>
      <c r="D77" t="s">
        <v>228</v>
      </c>
      <c r="E77" t="s">
        <v>229</v>
      </c>
      <c r="F77">
        <v>76</v>
      </c>
      <c r="G77">
        <v>7</v>
      </c>
      <c r="H77">
        <v>4</v>
      </c>
      <c r="I77">
        <v>3</v>
      </c>
      <c r="J77">
        <v>484</v>
      </c>
      <c r="K77" s="133">
        <v>4</v>
      </c>
      <c r="L77">
        <v>7</v>
      </c>
      <c r="M77" t="s">
        <v>401</v>
      </c>
      <c r="N77">
        <v>54</v>
      </c>
      <c r="O77">
        <v>55</v>
      </c>
      <c r="P77">
        <v>182</v>
      </c>
      <c r="Q77">
        <v>82</v>
      </c>
      <c r="R77">
        <v>16</v>
      </c>
      <c r="S77">
        <v>3</v>
      </c>
    </row>
    <row r="78" spans="1:19" ht="12.75">
      <c r="A78" t="s">
        <v>402</v>
      </c>
      <c r="B78">
        <v>33</v>
      </c>
      <c r="C78" t="s">
        <v>177</v>
      </c>
      <c r="D78" t="s">
        <v>178</v>
      </c>
      <c r="E78" t="s">
        <v>179</v>
      </c>
      <c r="F78">
        <v>77</v>
      </c>
      <c r="G78">
        <v>7</v>
      </c>
      <c r="H78">
        <v>5</v>
      </c>
      <c r="I78">
        <v>3</v>
      </c>
      <c r="J78">
        <v>485</v>
      </c>
      <c r="K78" s="133">
        <v>5</v>
      </c>
      <c r="L78">
        <v>7</v>
      </c>
      <c r="M78" t="s">
        <v>403</v>
      </c>
      <c r="N78">
        <v>63</v>
      </c>
      <c r="O78">
        <v>65</v>
      </c>
      <c r="P78">
        <v>206</v>
      </c>
      <c r="Q78">
        <v>108</v>
      </c>
      <c r="R78">
        <v>33</v>
      </c>
      <c r="S78">
        <v>6</v>
      </c>
    </row>
    <row r="79" spans="1:19" ht="12.75">
      <c r="A79" t="s">
        <v>404</v>
      </c>
      <c r="B79">
        <v>1</v>
      </c>
      <c r="C79" t="s">
        <v>277</v>
      </c>
      <c r="D79" t="s">
        <v>278</v>
      </c>
      <c r="E79" t="s">
        <v>279</v>
      </c>
      <c r="F79">
        <v>78</v>
      </c>
      <c r="G79">
        <v>7</v>
      </c>
      <c r="H79">
        <v>6</v>
      </c>
      <c r="I79">
        <v>3</v>
      </c>
      <c r="J79">
        <v>486</v>
      </c>
      <c r="K79" s="133">
        <v>6</v>
      </c>
      <c r="L79">
        <v>7</v>
      </c>
      <c r="M79" t="s">
        <v>405</v>
      </c>
      <c r="N79">
        <v>61</v>
      </c>
      <c r="O79">
        <v>64</v>
      </c>
      <c r="P79">
        <v>178</v>
      </c>
      <c r="Q79">
        <v>84</v>
      </c>
      <c r="R79">
        <v>20</v>
      </c>
      <c r="S79">
        <v>4</v>
      </c>
    </row>
    <row r="80" spans="1:19" ht="12.75">
      <c r="A80" t="s">
        <v>406</v>
      </c>
      <c r="B80">
        <v>31</v>
      </c>
      <c r="C80" t="s">
        <v>222</v>
      </c>
      <c r="D80" t="s">
        <v>223</v>
      </c>
      <c r="E80" t="s">
        <v>224</v>
      </c>
      <c r="F80">
        <v>79</v>
      </c>
      <c r="G80">
        <v>7</v>
      </c>
      <c r="H80">
        <v>7</v>
      </c>
      <c r="I80">
        <v>3</v>
      </c>
      <c r="J80">
        <v>487</v>
      </c>
      <c r="K80" s="133">
        <v>7</v>
      </c>
      <c r="L80">
        <v>7</v>
      </c>
      <c r="M80" t="s">
        <v>407</v>
      </c>
      <c r="N80">
        <v>61</v>
      </c>
      <c r="O80">
        <v>65</v>
      </c>
      <c r="P80">
        <v>194</v>
      </c>
      <c r="Q80">
        <v>118</v>
      </c>
      <c r="R80">
        <v>31</v>
      </c>
      <c r="S80">
        <v>6</v>
      </c>
    </row>
    <row r="81" spans="1:19" ht="12.75">
      <c r="A81" t="s">
        <v>408</v>
      </c>
      <c r="B81">
        <v>6</v>
      </c>
      <c r="C81" t="s">
        <v>252</v>
      </c>
      <c r="D81" t="s">
        <v>253</v>
      </c>
      <c r="E81" t="s">
        <v>254</v>
      </c>
      <c r="F81">
        <v>80</v>
      </c>
      <c r="G81">
        <v>7</v>
      </c>
      <c r="H81">
        <v>8</v>
      </c>
      <c r="I81">
        <v>3</v>
      </c>
      <c r="J81">
        <v>488</v>
      </c>
      <c r="K81" s="133">
        <v>8</v>
      </c>
      <c r="L81">
        <v>7</v>
      </c>
      <c r="M81" t="s">
        <v>409</v>
      </c>
      <c r="N81">
        <v>58</v>
      </c>
      <c r="O81">
        <v>60</v>
      </c>
      <c r="P81">
        <v>204</v>
      </c>
      <c r="Q81">
        <v>86</v>
      </c>
      <c r="R81">
        <v>29</v>
      </c>
      <c r="S81">
        <v>3</v>
      </c>
    </row>
    <row r="82" spans="1:19" ht="12.75">
      <c r="A82" t="s">
        <v>410</v>
      </c>
      <c r="B82">
        <v>37</v>
      </c>
      <c r="C82" t="s">
        <v>302</v>
      </c>
      <c r="D82" t="s">
        <v>303</v>
      </c>
      <c r="E82" t="s">
        <v>304</v>
      </c>
      <c r="F82">
        <v>81</v>
      </c>
      <c r="G82">
        <v>7</v>
      </c>
      <c r="H82">
        <v>9</v>
      </c>
      <c r="I82">
        <v>3</v>
      </c>
      <c r="J82">
        <v>489</v>
      </c>
      <c r="K82" s="133">
        <v>9</v>
      </c>
      <c r="L82">
        <v>7</v>
      </c>
      <c r="M82" t="s">
        <v>411</v>
      </c>
      <c r="N82">
        <v>65</v>
      </c>
      <c r="O82">
        <v>67</v>
      </c>
      <c r="P82">
        <v>230</v>
      </c>
      <c r="Q82">
        <v>122</v>
      </c>
      <c r="R82">
        <v>22</v>
      </c>
      <c r="S82">
        <v>4</v>
      </c>
    </row>
    <row r="83" spans="1:19" ht="12.75">
      <c r="A83" t="s">
        <v>412</v>
      </c>
      <c r="B83">
        <v>38</v>
      </c>
      <c r="C83" t="s">
        <v>202</v>
      </c>
      <c r="D83" t="s">
        <v>203</v>
      </c>
      <c r="E83" t="s">
        <v>204</v>
      </c>
      <c r="F83">
        <v>82</v>
      </c>
      <c r="G83">
        <v>7</v>
      </c>
      <c r="H83">
        <v>10</v>
      </c>
      <c r="I83">
        <v>3</v>
      </c>
      <c r="J83">
        <v>490</v>
      </c>
      <c r="K83" s="133">
        <v>10</v>
      </c>
      <c r="L83">
        <v>7</v>
      </c>
      <c r="M83" t="s">
        <v>413</v>
      </c>
      <c r="N83">
        <v>68</v>
      </c>
      <c r="O83">
        <v>70</v>
      </c>
      <c r="P83">
        <v>204</v>
      </c>
      <c r="Q83">
        <v>84</v>
      </c>
      <c r="R83">
        <v>17</v>
      </c>
      <c r="S83">
        <v>3</v>
      </c>
    </row>
    <row r="84" spans="1:19" ht="12.75">
      <c r="A84" t="s">
        <v>414</v>
      </c>
      <c r="B84">
        <v>2</v>
      </c>
      <c r="C84" t="s">
        <v>247</v>
      </c>
      <c r="D84" t="s">
        <v>248</v>
      </c>
      <c r="E84" t="s">
        <v>249</v>
      </c>
      <c r="F84">
        <v>83</v>
      </c>
      <c r="G84">
        <v>7</v>
      </c>
      <c r="H84">
        <v>11</v>
      </c>
      <c r="I84">
        <v>3</v>
      </c>
      <c r="J84">
        <v>491</v>
      </c>
      <c r="K84" s="133">
        <v>11</v>
      </c>
      <c r="L84">
        <v>7</v>
      </c>
      <c r="M84" t="s">
        <v>415</v>
      </c>
      <c r="N84">
        <v>64</v>
      </c>
      <c r="O84">
        <v>66</v>
      </c>
      <c r="P84">
        <v>218</v>
      </c>
      <c r="Q84">
        <v>120</v>
      </c>
      <c r="R84">
        <v>25</v>
      </c>
      <c r="S84">
        <v>5</v>
      </c>
    </row>
    <row r="85" spans="1:19" ht="12.75">
      <c r="A85" t="s">
        <v>416</v>
      </c>
      <c r="B85">
        <v>32</v>
      </c>
      <c r="C85" t="s">
        <v>272</v>
      </c>
      <c r="D85" t="s">
        <v>273</v>
      </c>
      <c r="E85" t="s">
        <v>274</v>
      </c>
      <c r="F85">
        <v>84</v>
      </c>
      <c r="G85">
        <v>7</v>
      </c>
      <c r="H85">
        <v>12</v>
      </c>
      <c r="I85">
        <v>3</v>
      </c>
      <c r="J85">
        <v>492</v>
      </c>
      <c r="K85" s="133">
        <v>12</v>
      </c>
      <c r="L85">
        <v>7</v>
      </c>
      <c r="M85" t="s">
        <v>417</v>
      </c>
      <c r="N85">
        <v>62</v>
      </c>
      <c r="O85">
        <v>65</v>
      </c>
      <c r="P85">
        <v>218</v>
      </c>
      <c r="Q85">
        <v>106</v>
      </c>
      <c r="R85">
        <v>30</v>
      </c>
      <c r="S85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1">
      <selection activeCell="B20" sqref="B20"/>
    </sheetView>
  </sheetViews>
  <sheetFormatPr defaultColWidth="9.140625" defaultRowHeight="12.75"/>
  <cols>
    <col min="1" max="1" width="20.28125" style="0" customWidth="1"/>
    <col min="2" max="8" width="10.8515625" style="0" customWidth="1"/>
  </cols>
  <sheetData>
    <row r="1" ht="12.75">
      <c r="D1" t="s">
        <v>73</v>
      </c>
    </row>
    <row r="2" spans="1:8" ht="12.75">
      <c r="A2" t="s">
        <v>70</v>
      </c>
      <c r="B2" s="118" t="s">
        <v>426</v>
      </c>
      <c r="C2" s="118" t="s">
        <v>425</v>
      </c>
      <c r="D2" s="118" t="s">
        <v>424</v>
      </c>
      <c r="E2" s="118" t="s">
        <v>423</v>
      </c>
      <c r="F2" s="118" t="s">
        <v>422</v>
      </c>
      <c r="G2" s="118" t="s">
        <v>421</v>
      </c>
      <c r="H2" s="118" t="s">
        <v>420</v>
      </c>
    </row>
    <row r="3" spans="1:8" ht="30.75">
      <c r="A3" s="131">
        <v>1</v>
      </c>
      <c r="B3" s="119" t="s">
        <v>433</v>
      </c>
      <c r="C3" s="119" t="s">
        <v>509</v>
      </c>
      <c r="D3" s="119" t="s">
        <v>431</v>
      </c>
      <c r="E3" s="119" t="s">
        <v>507</v>
      </c>
      <c r="F3" s="119" t="s">
        <v>429</v>
      </c>
      <c r="G3" s="119" t="s">
        <v>505</v>
      </c>
      <c r="H3" s="119" t="s">
        <v>427</v>
      </c>
    </row>
    <row r="4" spans="1:8" ht="30.75">
      <c r="A4" s="131">
        <v>2</v>
      </c>
      <c r="B4" s="119" t="s">
        <v>440</v>
      </c>
      <c r="C4" s="119" t="s">
        <v>502</v>
      </c>
      <c r="D4" s="119" t="s">
        <v>438</v>
      </c>
      <c r="E4" s="119" t="s">
        <v>500</v>
      </c>
      <c r="F4" s="119" t="s">
        <v>436</v>
      </c>
      <c r="G4" s="119" t="s">
        <v>498</v>
      </c>
      <c r="H4" s="119" t="s">
        <v>434</v>
      </c>
    </row>
    <row r="5" spans="1:8" ht="30.75">
      <c r="A5" s="131">
        <v>3</v>
      </c>
      <c r="B5" s="119" t="s">
        <v>447</v>
      </c>
      <c r="C5" s="119" t="s">
        <v>495</v>
      </c>
      <c r="D5" s="119" t="s">
        <v>445</v>
      </c>
      <c r="E5" s="119" t="s">
        <v>493</v>
      </c>
      <c r="F5" s="119" t="s">
        <v>443</v>
      </c>
      <c r="G5" s="119" t="s">
        <v>491</v>
      </c>
      <c r="H5" s="119" t="s">
        <v>441</v>
      </c>
    </row>
    <row r="6" spans="1:8" ht="30.75">
      <c r="A6" s="131">
        <v>4</v>
      </c>
      <c r="B6" s="119" t="s">
        <v>454</v>
      </c>
      <c r="C6" s="119" t="s">
        <v>488</v>
      </c>
      <c r="D6" s="119" t="s">
        <v>452</v>
      </c>
      <c r="E6" s="119" t="s">
        <v>486</v>
      </c>
      <c r="F6" s="119" t="s">
        <v>450</v>
      </c>
      <c r="G6" s="119" t="s">
        <v>484</v>
      </c>
      <c r="H6" s="119" t="s">
        <v>448</v>
      </c>
    </row>
    <row r="7" spans="1:8" ht="30.75">
      <c r="A7" s="131">
        <v>5</v>
      </c>
      <c r="B7" s="119" t="s">
        <v>461</v>
      </c>
      <c r="C7" s="119" t="s">
        <v>481</v>
      </c>
      <c r="D7" s="119" t="s">
        <v>459</v>
      </c>
      <c r="E7" s="119" t="s">
        <v>479</v>
      </c>
      <c r="F7" s="119" t="s">
        <v>457</v>
      </c>
      <c r="G7" s="119" t="s">
        <v>477</v>
      </c>
      <c r="H7" s="119" t="s">
        <v>455</v>
      </c>
    </row>
    <row r="8" spans="1:8" ht="30.75">
      <c r="A8" s="131">
        <v>6</v>
      </c>
      <c r="B8" s="119" t="s">
        <v>468</v>
      </c>
      <c r="C8" s="119" t="s">
        <v>474</v>
      </c>
      <c r="D8" s="119" t="s">
        <v>466</v>
      </c>
      <c r="E8" s="119" t="s">
        <v>472</v>
      </c>
      <c r="F8" s="119" t="s">
        <v>464</v>
      </c>
      <c r="G8" s="119" t="s">
        <v>470</v>
      </c>
      <c r="H8" s="119" t="s">
        <v>462</v>
      </c>
    </row>
    <row r="9" spans="1:8" ht="30.75">
      <c r="A9" s="131">
        <v>7</v>
      </c>
      <c r="B9" s="119" t="s">
        <v>475</v>
      </c>
      <c r="C9" s="119" t="s">
        <v>467</v>
      </c>
      <c r="D9" s="119" t="s">
        <v>473</v>
      </c>
      <c r="E9" s="119" t="s">
        <v>465</v>
      </c>
      <c r="F9" s="119" t="s">
        <v>471</v>
      </c>
      <c r="G9" s="119" t="s">
        <v>463</v>
      </c>
      <c r="H9" s="119" t="s">
        <v>469</v>
      </c>
    </row>
    <row r="10" spans="1:8" ht="30.75">
      <c r="A10" s="131">
        <v>8</v>
      </c>
      <c r="B10" s="119" t="s">
        <v>482</v>
      </c>
      <c r="C10" s="119" t="s">
        <v>460</v>
      </c>
      <c r="D10" s="119" t="s">
        <v>480</v>
      </c>
      <c r="E10" s="119" t="s">
        <v>458</v>
      </c>
      <c r="F10" s="119" t="s">
        <v>478</v>
      </c>
      <c r="G10" s="119" t="s">
        <v>456</v>
      </c>
      <c r="H10" s="119" t="s">
        <v>476</v>
      </c>
    </row>
    <row r="11" spans="1:8" ht="30.75">
      <c r="A11" s="131">
        <v>9</v>
      </c>
      <c r="B11" s="119" t="s">
        <v>489</v>
      </c>
      <c r="C11" s="119" t="s">
        <v>453</v>
      </c>
      <c r="D11" s="119" t="s">
        <v>487</v>
      </c>
      <c r="E11" s="119" t="s">
        <v>451</v>
      </c>
      <c r="F11" s="119" t="s">
        <v>485</v>
      </c>
      <c r="G11" s="119" t="s">
        <v>449</v>
      </c>
      <c r="H11" s="119" t="s">
        <v>483</v>
      </c>
    </row>
    <row r="12" spans="1:8" ht="30.75">
      <c r="A12" s="131">
        <v>10</v>
      </c>
      <c r="B12" s="119" t="s">
        <v>496</v>
      </c>
      <c r="C12" s="119" t="s">
        <v>446</v>
      </c>
      <c r="D12" s="119" t="s">
        <v>494</v>
      </c>
      <c r="E12" s="119" t="s">
        <v>444</v>
      </c>
      <c r="F12" s="119" t="s">
        <v>492</v>
      </c>
      <c r="G12" s="119" t="s">
        <v>442</v>
      </c>
      <c r="H12" s="119" t="s">
        <v>490</v>
      </c>
    </row>
    <row r="13" spans="1:8" ht="30.75">
      <c r="A13" s="131">
        <v>11</v>
      </c>
      <c r="B13" s="119" t="s">
        <v>503</v>
      </c>
      <c r="C13" s="119" t="s">
        <v>439</v>
      </c>
      <c r="D13" s="119" t="s">
        <v>501</v>
      </c>
      <c r="E13" s="119" t="s">
        <v>437</v>
      </c>
      <c r="F13" s="119" t="s">
        <v>499</v>
      </c>
      <c r="G13" s="119" t="s">
        <v>435</v>
      </c>
      <c r="H13" s="119" t="s">
        <v>497</v>
      </c>
    </row>
    <row r="14" spans="1:8" ht="30.75">
      <c r="A14" s="131">
        <v>12</v>
      </c>
      <c r="B14" s="119" t="s">
        <v>510</v>
      </c>
      <c r="C14" s="119" t="s">
        <v>432</v>
      </c>
      <c r="D14" s="119" t="s">
        <v>508</v>
      </c>
      <c r="E14" s="119" t="s">
        <v>430</v>
      </c>
      <c r="F14" s="119" t="s">
        <v>506</v>
      </c>
      <c r="G14" s="119" t="s">
        <v>428</v>
      </c>
      <c r="H14" s="119" t="s">
        <v>504</v>
      </c>
    </row>
    <row r="15" spans="1:8" ht="12.75">
      <c r="A15" s="131"/>
      <c r="B15" s="119"/>
      <c r="C15" s="119"/>
      <c r="D15" s="119"/>
      <c r="E15" s="119"/>
      <c r="F15" s="119"/>
      <c r="G15" s="119"/>
      <c r="H15" s="119"/>
    </row>
    <row r="16" spans="1:8" ht="12.75">
      <c r="A16" s="131"/>
      <c r="B16" s="119"/>
      <c r="C16" s="119"/>
      <c r="D16" s="119"/>
      <c r="E16" s="119"/>
      <c r="F16" s="119"/>
      <c r="G16" s="119"/>
      <c r="H16" s="119"/>
    </row>
    <row r="17" spans="1:8" ht="13.5" thickBot="1">
      <c r="A17" s="132" t="s">
        <v>512</v>
      </c>
      <c r="B17" s="129">
        <v>1</v>
      </c>
      <c r="C17" s="129">
        <v>2</v>
      </c>
      <c r="D17" s="129">
        <v>3</v>
      </c>
      <c r="E17" s="129">
        <v>4</v>
      </c>
      <c r="F17" s="129">
        <v>5</v>
      </c>
      <c r="G17" s="129">
        <v>6</v>
      </c>
      <c r="H17" s="129">
        <v>7</v>
      </c>
    </row>
    <row r="18" spans="1:8" ht="13.5" thickTop="1">
      <c r="A18" s="129">
        <v>1</v>
      </c>
      <c r="B18" s="122" t="str">
        <f>_xlfn.CONCAT("Plot ",MID(B3,FIND("-",B3)+1,FIND("Entry",B3,1)-FIND("-",B3)-2))</f>
        <v>Plot 1</v>
      </c>
      <c r="C18" s="122" t="str">
        <f aca="true" t="shared" si="0" ref="C18:H18">_xlfn.CONCAT("Plot ",MID(C3,FIND("-",C3)+1,FIND("Entry",C3,1)-FIND("-",C3)-2))</f>
        <v>Plot 24</v>
      </c>
      <c r="D18" s="122" t="str">
        <f t="shared" si="0"/>
        <v>Plot 25</v>
      </c>
      <c r="E18" s="124" t="str">
        <f t="shared" si="0"/>
        <v>Plot 48</v>
      </c>
      <c r="F18" s="124" t="str">
        <f t="shared" si="0"/>
        <v>Plot 49</v>
      </c>
      <c r="G18" s="126" t="str">
        <f t="shared" si="0"/>
        <v>Plot 72</v>
      </c>
      <c r="H18" s="126" t="str">
        <f t="shared" si="0"/>
        <v>Plot 73</v>
      </c>
    </row>
    <row r="19" spans="1:8" ht="13.5" thickBot="1">
      <c r="A19" s="129"/>
      <c r="B19" s="123" t="str">
        <f>VLOOKUP(_xlfn.NUMBERVALUE(MID(B3,FIND("Entry",B3)+6,FIND("Rep",B3,1)-FIND("Entry",B3)-7)),Observation!$B$2:$D$29,3,FALSE)</f>
        <v>Melkassa4</v>
      </c>
      <c r="C19" s="123" t="str">
        <f>VLOOKUP(_xlfn.NUMBERVALUE(MID(C3,FIND("Entry",C3)+6,FIND("Rep",C3,1)-FIND("Entry",C3)-7)),Observation!$B$2:$D$29,3,FALSE)</f>
        <v>MD172017</v>
      </c>
      <c r="D19" s="123" t="str">
        <f>VLOOKUP(_xlfn.NUMBERVALUE(MID(D3,FIND("Entry",D3)+6,FIND("Rep",D3,1)-FIND("Entry",D3)-7)),Observation!$B$2:$D$29,3,FALSE)</f>
        <v>MD172036</v>
      </c>
      <c r="E19" s="125" t="str">
        <f>VLOOKUP(_xlfn.NUMBERVALUE(MID(E3,FIND("Entry",E3)+6,FIND("Rep",E3,1)-FIND("Entry",E3)-7)),Observation!$B$2:$D$29,3,FALSE)</f>
        <v>Melkassa5</v>
      </c>
      <c r="F19" s="125" t="str">
        <f>VLOOKUP(_xlfn.NUMBERVALUE(MID(F3,FIND("Entry",F3)+6,FIND("Rep",F3,1)-FIND("Entry",F3)-7)),Observation!$B$2:$D$29,3,FALSE)</f>
        <v>MD172015</v>
      </c>
      <c r="G19" s="127" t="str">
        <f>VLOOKUP(_xlfn.NUMBERVALUE(MID(G3,FIND("Entry",G3)+6,FIND("Rep",G3,1)-FIND("Entry",G3)-7)),Observation!$B$2:$D$29,3,FALSE)</f>
        <v>Melkassa6</v>
      </c>
      <c r="H19" s="127" t="str">
        <f>VLOOKUP(_xlfn.NUMBERVALUE(MID(H3,FIND("Entry",H3)+6,FIND("Rep",H3,1)-FIND("Entry",H3)-7)),Observation!$B$2:$D$29,3,FALSE)</f>
        <v>MD172036</v>
      </c>
    </row>
    <row r="20" spans="1:8" ht="13.5" thickTop="1">
      <c r="A20" s="129">
        <v>2</v>
      </c>
      <c r="B20" s="122" t="str">
        <f>_xlfn.CONCAT("Plot ",MID(B4,FIND("-",B4)+1,FIND("Entry",B4,1)-FIND("-",B4)-2))</f>
        <v>Plot 2</v>
      </c>
      <c r="C20" s="122" t="str">
        <f aca="true" t="shared" si="1" ref="C20:H20">_xlfn.CONCAT("Plot ",MID(C4,FIND("-",C4)+1,FIND("Entry",C4,1)-FIND("-",C4)-2))</f>
        <v>Plot 23</v>
      </c>
      <c r="D20" s="122" t="str">
        <f t="shared" si="1"/>
        <v>Plot 26</v>
      </c>
      <c r="E20" s="124" t="str">
        <f t="shared" si="1"/>
        <v>Plot 47</v>
      </c>
      <c r="F20" s="124" t="str">
        <f t="shared" si="1"/>
        <v>Plot 50</v>
      </c>
      <c r="G20" s="126" t="str">
        <f t="shared" si="1"/>
        <v>Plot 71</v>
      </c>
      <c r="H20" s="126" t="str">
        <f t="shared" si="1"/>
        <v>Plot 74</v>
      </c>
    </row>
    <row r="21" spans="1:8" ht="13.5" thickBot="1">
      <c r="A21" s="129"/>
      <c r="B21" s="123" t="str">
        <f>VLOOKUP(_xlfn.NUMBERVALUE(MID(B4,FIND("Entry",B4)+6,FIND("Rep",B4,1)-FIND("Entry",B4)-7)),Observation!$B$2:$D$29,3,FALSE)</f>
        <v>Melkassa6</v>
      </c>
      <c r="C21" s="123" t="str">
        <f>VLOOKUP(_xlfn.NUMBERVALUE(MID(C4,FIND("Entry",C4)+6,FIND("Rep",C4,1)-FIND("Entry",C4)-7)),Observation!$B$2:$D$29,3,FALSE)</f>
        <v>MD172010</v>
      </c>
      <c r="D21" s="123" t="str">
        <f>VLOOKUP(_xlfn.NUMBERVALUE(MID(D4,FIND("Entry",D4)+6,FIND("Rep",D4,1)-FIND("Entry",D4)-7)),Observation!$B$2:$D$29,3,FALSE)</f>
        <v>MD172018</v>
      </c>
      <c r="E21" s="125" t="str">
        <f>VLOOKUP(_xlfn.NUMBERVALUE(MID(E4,FIND("Entry",E4)+6,FIND("Rep",E4,1)-FIND("Entry",E4)-7)),Observation!$B$2:$D$29,3,FALSE)</f>
        <v>Melkassa2</v>
      </c>
      <c r="F21" s="125" t="str">
        <f>VLOOKUP(_xlfn.NUMBERVALUE(MID(F4,FIND("Entry",F4)+6,FIND("Rep",F4,1)-FIND("Entry",F4)-7)),Observation!$B$2:$D$29,3,FALSE)</f>
        <v>MHQ138</v>
      </c>
      <c r="G21" s="127" t="str">
        <f>VLOOKUP(_xlfn.NUMBERVALUE(MID(G4,FIND("Entry",G4)+6,FIND("Rep",G4,1)-FIND("Entry",G4)-7)),Observation!$B$2:$D$29,3,FALSE)</f>
        <v>MD172028</v>
      </c>
      <c r="H21" s="127" t="str">
        <f>VLOOKUP(_xlfn.NUMBERVALUE(MID(H4,FIND("Entry",H4)+6,FIND("Rep",H4,1)-FIND("Entry",H4)-7)),Observation!$B$2:$D$29,3,FALSE)</f>
        <v>MD172016</v>
      </c>
    </row>
    <row r="22" spans="1:8" ht="13.5" thickTop="1">
      <c r="A22" s="129">
        <v>3</v>
      </c>
      <c r="B22" s="122" t="str">
        <f>_xlfn.CONCAT("Plot ",MID(B5,FIND("-",B5)+1,FIND("Entry",B5,1)-FIND("-",B5)-2))</f>
        <v>Plot 3</v>
      </c>
      <c r="C22" s="122" t="str">
        <f aca="true" t="shared" si="2" ref="C22:H22">_xlfn.CONCAT("Plot ",MID(C5,FIND("-",C5)+1,FIND("Entry",C5,1)-FIND("-",C5)-2))</f>
        <v>Plot 22</v>
      </c>
      <c r="D22" s="122" t="str">
        <f t="shared" si="2"/>
        <v>Plot 27</v>
      </c>
      <c r="E22" s="124" t="str">
        <f t="shared" si="2"/>
        <v>Plot 46</v>
      </c>
      <c r="F22" s="124" t="str">
        <f t="shared" si="2"/>
        <v>Plot 51</v>
      </c>
      <c r="G22" s="126" t="str">
        <f t="shared" si="2"/>
        <v>Plot 70</v>
      </c>
      <c r="H22" s="126" t="str">
        <f t="shared" si="2"/>
        <v>Plot 75</v>
      </c>
    </row>
    <row r="23" spans="1:8" ht="13.5" thickBot="1">
      <c r="A23" s="129"/>
      <c r="B23" s="123" t="str">
        <f>VLOOKUP(_xlfn.NUMBERVALUE(MID(B5,FIND("Entry",B5)+6,FIND("Rep",B5,1)-FIND("Entry",B5)-7)),Observation!$B$2:$D$29,3,FALSE)</f>
        <v>Melkassa3</v>
      </c>
      <c r="C23" s="123" t="str">
        <f>VLOOKUP(_xlfn.NUMBERVALUE(MID(C5,FIND("Entry",C5)+6,FIND("Rep",C5,1)-FIND("Entry",C5)-7)),Observation!$B$2:$D$29,3,FALSE)</f>
        <v>Melkassa2</v>
      </c>
      <c r="D23" s="123" t="str">
        <f>VLOOKUP(_xlfn.NUMBERVALUE(MID(D5,FIND("Entry",D5)+6,FIND("Rep",D5,1)-FIND("Entry",D5)-7)),Observation!$B$2:$D$29,3,FALSE)</f>
        <v>MD172038</v>
      </c>
      <c r="E23" s="125" t="str">
        <f>VLOOKUP(_xlfn.NUMBERVALUE(MID(E5,FIND("Entry",E5)+6,FIND("Rep",E5,1)-FIND("Entry",E5)-7)),Observation!$B$2:$D$29,3,FALSE)</f>
        <v>MD172018</v>
      </c>
      <c r="F23" s="125" t="str">
        <f>VLOOKUP(_xlfn.NUMBERVALUE(MID(F5,FIND("Entry",F5)+6,FIND("Rep",F5,1)-FIND("Entry",F5)-7)),Observation!$B$2:$D$29,3,FALSE)</f>
        <v>MD172012</v>
      </c>
      <c r="G23" s="127" t="str">
        <f>VLOOKUP(_xlfn.NUMBERVALUE(MID(G5,FIND("Entry",G5)+6,FIND("Rep",G5,1)-FIND("Entry",G5)-7)),Observation!$B$2:$D$29,3,FALSE)</f>
        <v>MD172012</v>
      </c>
      <c r="H23" s="127" t="str">
        <f>VLOOKUP(_xlfn.NUMBERVALUE(MID(H5,FIND("Entry",H5)+6,FIND("Rep",H5,1)-FIND("Entry",H5)-7)),Observation!$B$2:$D$29,3,FALSE)</f>
        <v>MD172013</v>
      </c>
    </row>
    <row r="24" spans="1:8" ht="13.5" thickTop="1">
      <c r="A24" s="129">
        <v>4</v>
      </c>
      <c r="B24" s="122" t="str">
        <f>_xlfn.CONCAT("Plot ",MID(B6,FIND("-",B6)+1,FIND("Entry",B6,1)-FIND("-",B6)-2))</f>
        <v>Plot 4</v>
      </c>
      <c r="C24" s="122" t="str">
        <f aca="true" t="shared" si="3" ref="C24:H24">_xlfn.CONCAT("Plot ",MID(C6,FIND("-",C6)+1,FIND("Entry",C6,1)-FIND("-",C6)-2))</f>
        <v>Plot 21</v>
      </c>
      <c r="D24" s="122" t="str">
        <f t="shared" si="3"/>
        <v>Plot 28</v>
      </c>
      <c r="E24" s="124" t="str">
        <f t="shared" si="3"/>
        <v>Plot 45</v>
      </c>
      <c r="F24" s="124" t="str">
        <f t="shared" si="3"/>
        <v>Plot 52</v>
      </c>
      <c r="G24" s="126" t="str">
        <f t="shared" si="3"/>
        <v>Plot 69</v>
      </c>
      <c r="H24" s="126" t="str">
        <f t="shared" si="3"/>
        <v>Plot 76</v>
      </c>
    </row>
    <row r="25" spans="1:8" ht="13.5" thickBot="1">
      <c r="A25" s="129"/>
      <c r="B25" s="123" t="str">
        <f>VLOOKUP(_xlfn.NUMBERVALUE(MID(B6,FIND("Entry",B6)+6,FIND("Rep",B6,1)-FIND("Entry",B6)-7)),Observation!$B$2:$D$29,3,FALSE)</f>
        <v>MD172033</v>
      </c>
      <c r="C25" s="123" t="str">
        <f>VLOOKUP(_xlfn.NUMBERVALUE(MID(C6,FIND("Entry",C6)+6,FIND("Rep",C6,1)-FIND("Entry",C6)-7)),Observation!$B$2:$D$29,3,FALSE)</f>
        <v>MD172035</v>
      </c>
      <c r="D25" s="123" t="str">
        <f>VLOOKUP(_xlfn.NUMBERVALUE(MID(D6,FIND("Entry",D6)+6,FIND("Rep",D6,1)-FIND("Entry",D6)-7)),Observation!$B$2:$D$29,3,FALSE)</f>
        <v>Melkassa7</v>
      </c>
      <c r="E25" s="125" t="str">
        <f>VLOOKUP(_xlfn.NUMBERVALUE(MID(E6,FIND("Entry",E6)+6,FIND("Rep",E6,1)-FIND("Entry",E6)-7)),Observation!$B$2:$D$29,3,FALSE)</f>
        <v>MD172016</v>
      </c>
      <c r="F25" s="125" t="str">
        <f>VLOOKUP(_xlfn.NUMBERVALUE(MID(F6,FIND("Entry",F6)+6,FIND("Rep",F6,1)-FIND("Entry",F6)-7)),Observation!$B$2:$D$29,3,FALSE)</f>
        <v>MD172036</v>
      </c>
      <c r="G25" s="127" t="str">
        <f>VLOOKUP(_xlfn.NUMBERVALUE(MID(G6,FIND("Entry",G6)+6,FIND("Rep",G6,1)-FIND("Entry",G6)-7)),Observation!$B$2:$D$29,3,FALSE)</f>
        <v>Melkassa5</v>
      </c>
      <c r="H25" s="127" t="str">
        <f>VLOOKUP(_xlfn.NUMBERVALUE(MID(H6,FIND("Entry",H6)+6,FIND("Rep",H6,1)-FIND("Entry",H6)-7)),Observation!$B$2:$D$29,3,FALSE)</f>
        <v>MD172034</v>
      </c>
    </row>
    <row r="26" spans="1:8" ht="13.5" thickTop="1">
      <c r="A26" s="129">
        <v>5</v>
      </c>
      <c r="B26" s="122" t="str">
        <f>_xlfn.CONCAT("Plot ",MID(B7,FIND("-",B7)+1,FIND("Entry",B7,1)-FIND("-",B7)-2))</f>
        <v>Plot 5</v>
      </c>
      <c r="C26" s="122" t="str">
        <f aca="true" t="shared" si="4" ref="C26:H26">_xlfn.CONCAT("Plot ",MID(C7,FIND("-",C7)+1,FIND("Entry",C7,1)-FIND("-",C7)-2))</f>
        <v>Plot 20</v>
      </c>
      <c r="D26" s="124" t="str">
        <f t="shared" si="4"/>
        <v>Plot 29</v>
      </c>
      <c r="E26" s="124" t="str">
        <f t="shared" si="4"/>
        <v>Plot 44</v>
      </c>
      <c r="F26" s="124" t="str">
        <f t="shared" si="4"/>
        <v>Plot 53</v>
      </c>
      <c r="G26" s="126" t="str">
        <f t="shared" si="4"/>
        <v>Plot 68</v>
      </c>
      <c r="H26" s="126" t="str">
        <f t="shared" si="4"/>
        <v>Plot 77</v>
      </c>
    </row>
    <row r="27" spans="1:8" ht="13.5" thickBot="1">
      <c r="A27" s="129"/>
      <c r="B27" s="123" t="str">
        <f>VLOOKUP(_xlfn.NUMBERVALUE(MID(B7,FIND("Entry",B7)+6,FIND("Rep",B7,1)-FIND("Entry",B7)-7)),Observation!$B$2:$D$29,3,FALSE)</f>
        <v>Melkassa5</v>
      </c>
      <c r="C27" s="123" t="str">
        <f>VLOOKUP(_xlfn.NUMBERVALUE(MID(C7,FIND("Entry",C7)+6,FIND("Rep",C7,1)-FIND("Entry",C7)-7)),Observation!$B$2:$D$29,3,FALSE)</f>
        <v>MD172016</v>
      </c>
      <c r="D27" s="125" t="str">
        <f>VLOOKUP(_xlfn.NUMBERVALUE(MID(D7,FIND("Entry",D7)+6,FIND("Rep",D7,1)-FIND("Entry",D7)-7)),Observation!$B$2:$D$29,3,FALSE)</f>
        <v>MD172038</v>
      </c>
      <c r="E27" s="125" t="str">
        <f>VLOOKUP(_xlfn.NUMBERVALUE(MID(E7,FIND("Entry",E7)+6,FIND("Rep",E7,1)-FIND("Entry",E7)-7)),Observation!$B$2:$D$29,3,FALSE)</f>
        <v>MH130</v>
      </c>
      <c r="F27" s="125" t="str">
        <f>VLOOKUP(_xlfn.NUMBERVALUE(MID(F7,FIND("Entry",F7)+6,FIND("Rep",F7,1)-FIND("Entry",F7)-7)),Observation!$B$2:$D$29,3,FALSE)</f>
        <v>Melkassa4</v>
      </c>
      <c r="G27" s="127" t="str">
        <f>VLOOKUP(_xlfn.NUMBERVALUE(MID(G7,FIND("Entry",G7)+6,FIND("Rep",G7,1)-FIND("Entry",G7)-7)),Observation!$B$2:$D$29,3,FALSE)</f>
        <v>MD172017</v>
      </c>
      <c r="H27" s="127" t="str">
        <f>VLOOKUP(_xlfn.NUMBERVALUE(MID(H7,FIND("Entry",H7)+6,FIND("Rep",H7,1)-FIND("Entry",H7)-7)),Observation!$B$2:$D$29,3,FALSE)</f>
        <v>Melkassa3</v>
      </c>
    </row>
    <row r="28" spans="1:8" ht="13.5" thickTop="1">
      <c r="A28" s="129">
        <v>6</v>
      </c>
      <c r="B28" s="122" t="str">
        <f>_xlfn.CONCAT("Plot ",MID(B8,FIND("-",B8)+1,FIND("Entry",B8,1)-FIND("-",B8)-2))</f>
        <v>Plot 6</v>
      </c>
      <c r="C28" s="122" t="str">
        <f aca="true" t="shared" si="5" ref="C28:H28">_xlfn.CONCAT("Plot ",MID(C8,FIND("-",C8)+1,FIND("Entry",C8,1)-FIND("-",C8)-2))</f>
        <v>Plot 19</v>
      </c>
      <c r="D28" s="124" t="str">
        <f t="shared" si="5"/>
        <v>Plot 30</v>
      </c>
      <c r="E28" s="124" t="str">
        <f t="shared" si="5"/>
        <v>Plot 43</v>
      </c>
      <c r="F28" s="124" t="str">
        <f t="shared" si="5"/>
        <v>Plot 54</v>
      </c>
      <c r="G28" s="126" t="str">
        <f t="shared" si="5"/>
        <v>Plot 67</v>
      </c>
      <c r="H28" s="126" t="str">
        <f t="shared" si="5"/>
        <v>Plot 78</v>
      </c>
    </row>
    <row r="29" spans="1:8" ht="13.5" thickBot="1">
      <c r="A29" s="129"/>
      <c r="B29" s="123" t="str">
        <f>VLOOKUP(_xlfn.NUMBERVALUE(MID(B8,FIND("Entry",B8)+6,FIND("Rep",B8,1)-FIND("Entry",B8)-7)),Observation!$B$2:$D$29,3,FALSE)</f>
        <v>MD172029</v>
      </c>
      <c r="C29" s="123" t="str">
        <f>VLOOKUP(_xlfn.NUMBERVALUE(MID(C8,FIND("Entry",C8)+6,FIND("Rep",C8,1)-FIND("Entry",C8)-7)),Observation!$B$2:$D$29,3,FALSE)</f>
        <v>MD172028</v>
      </c>
      <c r="D29" s="125" t="str">
        <f>VLOOKUP(_xlfn.NUMBERVALUE(MID(D8,FIND("Entry",D8)+6,FIND("Rep",D8,1)-FIND("Entry",D8)-7)),Observation!$B$2:$D$29,3,FALSE)</f>
        <v>MD172029</v>
      </c>
      <c r="E29" s="125" t="str">
        <f>VLOOKUP(_xlfn.NUMBERVALUE(MID(E8,FIND("Entry",E8)+6,FIND("Rep",E8,1)-FIND("Entry",E8)-7)),Observation!$B$2:$D$29,3,FALSE)</f>
        <v>MD172014</v>
      </c>
      <c r="F29" s="125" t="str">
        <f>VLOOKUP(_xlfn.NUMBERVALUE(MID(F8,FIND("Entry",F8)+6,FIND("Rep",F8,1)-FIND("Entry",F8)-7)),Observation!$B$2:$D$29,3,FALSE)</f>
        <v>MD172034</v>
      </c>
      <c r="G29" s="127" t="str">
        <f>VLOOKUP(_xlfn.NUMBERVALUE(MID(G8,FIND("Entry",G8)+6,FIND("Rep",G8,1)-FIND("Entry",G8)-7)),Observation!$B$2:$D$29,3,FALSE)</f>
        <v>MD172038</v>
      </c>
      <c r="H29" s="127" t="str">
        <f>VLOOKUP(_xlfn.NUMBERVALUE(MID(H8,FIND("Entry",H8)+6,FIND("Rep",H8,1)-FIND("Entry",H8)-7)),Observation!$B$2:$D$29,3,FALSE)</f>
        <v>MD172010</v>
      </c>
    </row>
    <row r="30" spans="1:8" ht="13.5" thickTop="1">
      <c r="A30" s="129">
        <v>7</v>
      </c>
      <c r="B30" s="122" t="str">
        <f>_xlfn.CONCAT("Plot ",MID(B9,FIND("-",B9)+1,FIND("Entry",B9,1)-FIND("-",B9)-2))</f>
        <v>Plot 7</v>
      </c>
      <c r="C30" s="122" t="str">
        <f aca="true" t="shared" si="6" ref="C30:H30">_xlfn.CONCAT("Plot ",MID(C9,FIND("-",C9)+1,FIND("Entry",C9,1)-FIND("-",C9)-2))</f>
        <v>Plot 18</v>
      </c>
      <c r="D30" s="124" t="str">
        <f t="shared" si="6"/>
        <v>Plot 31</v>
      </c>
      <c r="E30" s="124" t="str">
        <f t="shared" si="6"/>
        <v>Plot 42</v>
      </c>
      <c r="F30" s="124" t="str">
        <f t="shared" si="6"/>
        <v>Plot 55</v>
      </c>
      <c r="G30" s="126" t="str">
        <f t="shared" si="6"/>
        <v>Plot 66</v>
      </c>
      <c r="H30" s="126" t="str">
        <f t="shared" si="6"/>
        <v>Plot 79</v>
      </c>
    </row>
    <row r="31" spans="1:8" ht="13.5" thickBot="1">
      <c r="A31" s="129"/>
      <c r="B31" s="123" t="str">
        <f>VLOOKUP(_xlfn.NUMBERVALUE(MID(B9,FIND("Entry",B9)+6,FIND("Rep",B9,1)-FIND("Entry",B9)-7)),Observation!$B$2:$D$29,3,FALSE)</f>
        <v>MH140</v>
      </c>
      <c r="C31" s="123" t="str">
        <f>VLOOKUP(_xlfn.NUMBERVALUE(MID(C9,FIND("Entry",C9)+6,FIND("Rep",C9,1)-FIND("Entry",C9)-7)),Observation!$B$2:$D$29,3,FALSE)</f>
        <v>MD172015</v>
      </c>
      <c r="D31" s="125" t="str">
        <f>VLOOKUP(_xlfn.NUMBERVALUE(MID(D9,FIND("Entry",D9)+6,FIND("Rep",D9,1)-FIND("Entry",D9)-7)),Observation!$B$2:$D$29,3,FALSE)</f>
        <v>Melkassa3</v>
      </c>
      <c r="E31" s="125" t="str">
        <f>VLOOKUP(_xlfn.NUMBERVALUE(MID(E9,FIND("Entry",E9)+6,FIND("Rep",E9,1)-FIND("Entry",E9)-7)),Observation!$B$2:$D$29,3,FALSE)</f>
        <v>MD172010</v>
      </c>
      <c r="F31" s="125" t="str">
        <f>VLOOKUP(_xlfn.NUMBERVALUE(MID(F9,FIND("Entry",F9)+6,FIND("Rep",F9,1)-FIND("Entry",F9)-7)),Observation!$B$2:$D$29,3,FALSE)</f>
        <v>Melkassa7</v>
      </c>
      <c r="G31" s="127" t="str">
        <f>VLOOKUP(_xlfn.NUMBERVALUE(MID(G9,FIND("Entry",G9)+6,FIND("Rep",G9,1)-FIND("Entry",G9)-7)),Observation!$B$2:$D$29,3,FALSE)</f>
        <v>MD172027</v>
      </c>
      <c r="H31" s="127" t="str">
        <f>VLOOKUP(_xlfn.NUMBERVALUE(MID(H9,FIND("Entry",H9)+6,FIND("Rep",H9,1)-FIND("Entry",H9)-7)),Observation!$B$2:$D$29,3,FALSE)</f>
        <v>MD172040</v>
      </c>
    </row>
    <row r="32" spans="1:8" ht="13.5" thickTop="1">
      <c r="A32" s="129">
        <v>8</v>
      </c>
      <c r="B32" s="122" t="str">
        <f>_xlfn.CONCAT("Plot ",MID(B10,FIND("-",B10)+1,FIND("Entry",B10,1)-FIND("-",B10)-2))</f>
        <v>Plot 8</v>
      </c>
      <c r="C32" s="122" t="str">
        <f aca="true" t="shared" si="7" ref="C32:H32">_xlfn.CONCAT("Plot ",MID(C10,FIND("-",C10)+1,FIND("Entry",C10,1)-FIND("-",C10)-2))</f>
        <v>Plot 17</v>
      </c>
      <c r="D32" s="124" t="str">
        <f t="shared" si="7"/>
        <v>Plot 32</v>
      </c>
      <c r="E32" s="124" t="str">
        <f t="shared" si="7"/>
        <v>Plot 41</v>
      </c>
      <c r="F32" s="124" t="str">
        <f t="shared" si="7"/>
        <v>Plot 56</v>
      </c>
      <c r="G32" s="126" t="str">
        <f t="shared" si="7"/>
        <v>Plot 65</v>
      </c>
      <c r="H32" s="126" t="str">
        <f t="shared" si="7"/>
        <v>Plot 80</v>
      </c>
    </row>
    <row r="33" spans="1:8" ht="13.5" thickBot="1">
      <c r="A33" s="129"/>
      <c r="B33" s="123" t="str">
        <f>VLOOKUP(_xlfn.NUMBERVALUE(MID(B10,FIND("Entry",B10)+6,FIND("Rep",B10,1)-FIND("Entry",B10)-7)),Observation!$B$2:$D$29,3,FALSE)</f>
        <v>MH130</v>
      </c>
      <c r="C33" s="123" t="str">
        <f>VLOOKUP(_xlfn.NUMBERVALUE(MID(C10,FIND("Entry",C10)+6,FIND("Rep",C10,1)-FIND("Entry",C10)-7)),Observation!$B$2:$D$29,3,FALSE)</f>
        <v>MD172011</v>
      </c>
      <c r="D33" s="125" t="str">
        <f>VLOOKUP(_xlfn.NUMBERVALUE(MID(D10,FIND("Entry",D10)+6,FIND("Rep",D10,1)-FIND("Entry",D10)-7)),Observation!$B$2:$D$29,3,FALSE)</f>
        <v>MD172013</v>
      </c>
      <c r="E33" s="125" t="str">
        <f>VLOOKUP(_xlfn.NUMBERVALUE(MID(E10,FIND("Entry",E10)+6,FIND("Rep",E10,1)-FIND("Entry",E10)-7)),Observation!$B$2:$D$29,3,FALSE)</f>
        <v>MD172039</v>
      </c>
      <c r="F33" s="125" t="str">
        <f>VLOOKUP(_xlfn.NUMBERVALUE(MID(F10,FIND("Entry",F10)+6,FIND("Rep",F10,1)-FIND("Entry",F10)-7)),Observation!$B$2:$D$29,3,FALSE)</f>
        <v>MD172035</v>
      </c>
      <c r="G33" s="127" t="str">
        <f>VLOOKUP(_xlfn.NUMBERVALUE(MID(G10,FIND("Entry",G10)+6,FIND("Rep",G10,1)-FIND("Entry",G10)-7)),Observation!$B$2:$D$29,3,FALSE)</f>
        <v>Melkassa4</v>
      </c>
      <c r="H33" s="127" t="str">
        <f>VLOOKUP(_xlfn.NUMBERVALUE(MID(H10,FIND("Entry",H10)+6,FIND("Rep",H10,1)-FIND("Entry",H10)-7)),Observation!$B$2:$D$29,3,FALSE)</f>
        <v>MD172015</v>
      </c>
    </row>
    <row r="34" spans="1:8" ht="13.5" thickTop="1">
      <c r="A34" s="129">
        <v>9</v>
      </c>
      <c r="B34" s="122" t="str">
        <f>_xlfn.CONCAT("Plot ",MID(B11,FIND("-",B11)+1,FIND("Entry",B11,1)-FIND("-",B11)-2))</f>
        <v>Plot 9</v>
      </c>
      <c r="C34" s="122" t="str">
        <f aca="true" t="shared" si="8" ref="C34:H34">_xlfn.CONCAT("Plot ",MID(C11,FIND("-",C11)+1,FIND("Entry",C11,1)-FIND("-",C11)-2))</f>
        <v>Plot 16</v>
      </c>
      <c r="D34" s="124" t="str">
        <f t="shared" si="8"/>
        <v>Plot 33</v>
      </c>
      <c r="E34" s="124" t="str">
        <f t="shared" si="8"/>
        <v>Plot 40</v>
      </c>
      <c r="F34" s="126" t="str">
        <f t="shared" si="8"/>
        <v>Plot 57</v>
      </c>
      <c r="G34" s="126" t="str">
        <f t="shared" si="8"/>
        <v>Plot 64</v>
      </c>
      <c r="H34" s="126" t="str">
        <f t="shared" si="8"/>
        <v>Plot 81</v>
      </c>
    </row>
    <row r="35" spans="1:8" ht="13.5" thickBot="1">
      <c r="A35" s="129"/>
      <c r="B35" s="123" t="str">
        <f>VLOOKUP(_xlfn.NUMBERVALUE(MID(B11,FIND("Entry",B11)+6,FIND("Rep",B11,1)-FIND("Entry",B11)-7)),Observation!$B$2:$D$29,3,FALSE)</f>
        <v>MHQ138</v>
      </c>
      <c r="C35" s="123" t="str">
        <f>VLOOKUP(_xlfn.NUMBERVALUE(MID(C11,FIND("Entry",C11)+6,FIND("Rep",C11,1)-FIND("Entry",C11)-7)),Observation!$B$2:$D$29,3,FALSE)</f>
        <v>MD172039</v>
      </c>
      <c r="D35" s="125" t="str">
        <f>VLOOKUP(_xlfn.NUMBERVALUE(MID(D11,FIND("Entry",D11)+6,FIND("Rep",D11,1)-FIND("Entry",D11)-7)),Observation!$B$2:$D$29,3,FALSE)</f>
        <v>Melkassa6</v>
      </c>
      <c r="E35" s="125" t="str">
        <f>VLOOKUP(_xlfn.NUMBERVALUE(MID(E11,FIND("Entry",E11)+6,FIND("Rep",E11,1)-FIND("Entry",E11)-7)),Observation!$B$2:$D$29,3,FALSE)</f>
        <v>MD172033</v>
      </c>
      <c r="F35" s="127" t="str">
        <f>VLOOKUP(_xlfn.NUMBERVALUE(MID(F11,FIND("Entry",F11)+6,FIND("Rep",F11,1)-FIND("Entry",F11)-7)),Observation!$B$2:$D$29,3,FALSE)</f>
        <v>MD172035</v>
      </c>
      <c r="G35" s="127" t="str">
        <f>VLOOKUP(_xlfn.NUMBERVALUE(MID(G11,FIND("Entry",G11)+6,FIND("Rep",G11,1)-FIND("Entry",G11)-7)),Observation!$B$2:$D$29,3,FALSE)</f>
        <v>MD172014</v>
      </c>
      <c r="H35" s="127" t="str">
        <f>VLOOKUP(_xlfn.NUMBERVALUE(MID(H11,FIND("Entry",H11)+6,FIND("Rep",H11,1)-FIND("Entry",H11)-7)),Observation!$B$2:$D$29,3,FALSE)</f>
        <v>Melkassa7</v>
      </c>
    </row>
    <row r="36" spans="1:8" ht="13.5" thickTop="1">
      <c r="A36" s="129">
        <v>10</v>
      </c>
      <c r="B36" s="122" t="str">
        <f>_xlfn.CONCAT("Plot ",MID(B12,FIND("-",B12)+1,FIND("Entry",B12,1)-FIND("-",B12)-2))</f>
        <v>Plot 10</v>
      </c>
      <c r="C36" s="122" t="str">
        <f aca="true" t="shared" si="9" ref="C36:H36">_xlfn.CONCAT("Plot ",MID(C12,FIND("-",C12)+1,FIND("Entry",C12,1)-FIND("-",C12)-2))</f>
        <v>Plot 15</v>
      </c>
      <c r="D36" s="124" t="str">
        <f t="shared" si="9"/>
        <v>Plot 34</v>
      </c>
      <c r="E36" s="124" t="str">
        <f t="shared" si="9"/>
        <v>Plot 39</v>
      </c>
      <c r="F36" s="126" t="str">
        <f t="shared" si="9"/>
        <v>Plot 58</v>
      </c>
      <c r="G36" s="126" t="str">
        <f t="shared" si="9"/>
        <v>Plot 63</v>
      </c>
      <c r="H36" s="126" t="str">
        <f t="shared" si="9"/>
        <v>Plot 82</v>
      </c>
    </row>
    <row r="37" spans="1:8" ht="13.5" thickBot="1">
      <c r="A37" s="129"/>
      <c r="B37" s="123" t="str">
        <f>VLOOKUP(_xlfn.NUMBERVALUE(MID(B12,FIND("Entry",B12)+6,FIND("Rep",B12,1)-FIND("Entry",B12)-7)),Observation!$B$2:$D$29,3,FALSE)</f>
        <v>MD172013</v>
      </c>
      <c r="C37" s="123" t="str">
        <f>VLOOKUP(_xlfn.NUMBERVALUE(MID(C12,FIND("Entry",C12)+6,FIND("Rep",C12,1)-FIND("Entry",C12)-7)),Observation!$B$2:$D$29,3,FALSE)</f>
        <v>MD172012</v>
      </c>
      <c r="D37" s="125" t="str">
        <f>VLOOKUP(_xlfn.NUMBERVALUE(MID(D12,FIND("Entry",D12)+6,FIND("Rep",D12,1)-FIND("Entry",D12)-7)),Observation!$B$2:$D$29,3,FALSE)</f>
        <v>MD172017</v>
      </c>
      <c r="E37" s="125" t="str">
        <f>VLOOKUP(_xlfn.NUMBERVALUE(MID(E12,FIND("Entry",E12)+6,FIND("Rep",E12,1)-FIND("Entry",E12)-7)),Observation!$B$2:$D$29,3,FALSE)</f>
        <v>MD172028</v>
      </c>
      <c r="F37" s="127" t="str">
        <f>VLOOKUP(_xlfn.NUMBERVALUE(MID(F12,FIND("Entry",F12)+6,FIND("Rep",F12,1)-FIND("Entry",F12)-7)),Observation!$B$2:$D$29,3,FALSE)</f>
        <v>MH140</v>
      </c>
      <c r="G37" s="127" t="str">
        <f>VLOOKUP(_xlfn.NUMBERVALUE(MID(G12,FIND("Entry",G12)+6,FIND("Rep",G12,1)-FIND("Entry",G12)-7)),Observation!$B$2:$D$29,3,FALSE)</f>
        <v>MD172018</v>
      </c>
      <c r="H37" s="127" t="str">
        <f>VLOOKUP(_xlfn.NUMBERVALUE(MID(H12,FIND("Entry",H12)+6,FIND("Rep",H12,1)-FIND("Entry",H12)-7)),Observation!$B$2:$D$29,3,FALSE)</f>
        <v>MH130</v>
      </c>
    </row>
    <row r="38" spans="1:8" ht="13.5" thickTop="1">
      <c r="A38" s="129">
        <v>11</v>
      </c>
      <c r="B38" s="122" t="str">
        <f>_xlfn.CONCAT("Plot ",MID(B13,FIND("-",B13)+1,FIND("Entry",B13,1)-FIND("-",B13)-2))</f>
        <v>Plot 11</v>
      </c>
      <c r="C38" s="122" t="str">
        <f aca="true" t="shared" si="10" ref="C38:H38">_xlfn.CONCAT("Plot ",MID(C13,FIND("-",C13)+1,FIND("Entry",C13,1)-FIND("-",C13)-2))</f>
        <v>Plot 14</v>
      </c>
      <c r="D38" s="124" t="str">
        <f t="shared" si="10"/>
        <v>Plot 35</v>
      </c>
      <c r="E38" s="124" t="str">
        <f t="shared" si="10"/>
        <v>Plot 38</v>
      </c>
      <c r="F38" s="126" t="str">
        <f t="shared" si="10"/>
        <v>Plot 59</v>
      </c>
      <c r="G38" s="126" t="str">
        <f t="shared" si="10"/>
        <v>Plot 62</v>
      </c>
      <c r="H38" s="126" t="str">
        <f t="shared" si="10"/>
        <v>Plot 83</v>
      </c>
    </row>
    <row r="39" spans="1:8" ht="13.5" thickBot="1">
      <c r="A39" s="129"/>
      <c r="B39" s="123" t="str">
        <f>VLOOKUP(_xlfn.NUMBERVALUE(MID(B13,FIND("Entry",B13)+6,FIND("Rep",B13,1)-FIND("Entry",B13)-7)),Observation!$B$2:$D$29,3,FALSE)</f>
        <v>MD172014</v>
      </c>
      <c r="C39" s="123" t="str">
        <f>VLOOKUP(_xlfn.NUMBERVALUE(MID(C13,FIND("Entry",C13)+6,FIND("Rep",C13,1)-FIND("Entry",C13)-7)),Observation!$B$2:$D$29,3,FALSE)</f>
        <v>MD172027</v>
      </c>
      <c r="D39" s="125" t="str">
        <f>VLOOKUP(_xlfn.NUMBERVALUE(MID(D13,FIND("Entry",D13)+6,FIND("Rep",D13,1)-FIND("Entry",D13)-7)),Observation!$B$2:$D$29,3,FALSE)</f>
        <v>MD172040</v>
      </c>
      <c r="E39" s="125" t="str">
        <f>VLOOKUP(_xlfn.NUMBERVALUE(MID(E13,FIND("Entry",E13)+6,FIND("Rep",E13,1)-FIND("Entry",E13)-7)),Observation!$B$2:$D$29,3,FALSE)</f>
        <v>MH140</v>
      </c>
      <c r="F39" s="127" t="str">
        <f>VLOOKUP(_xlfn.NUMBERVALUE(MID(F13,FIND("Entry",F13)+6,FIND("Rep",F13,1)-FIND("Entry",F13)-7)),Observation!$B$2:$D$29,3,FALSE)</f>
        <v>MD172039</v>
      </c>
      <c r="G39" s="127" t="str">
        <f>VLOOKUP(_xlfn.NUMBERVALUE(MID(G13,FIND("Entry",G13)+6,FIND("Rep",G13,1)-FIND("Entry",G13)-7)),Observation!$B$2:$D$29,3,FALSE)</f>
        <v>MD172029</v>
      </c>
      <c r="H39" s="127" t="str">
        <f>VLOOKUP(_xlfn.NUMBERVALUE(MID(H13,FIND("Entry",H13)+6,FIND("Rep",H13,1)-FIND("Entry",H13)-7)),Observation!$B$2:$D$29,3,FALSE)</f>
        <v>MD172011</v>
      </c>
    </row>
    <row r="40" spans="1:8" ht="13.5" thickTop="1">
      <c r="A40" s="129">
        <v>12</v>
      </c>
      <c r="B40" s="122" t="str">
        <f>_xlfn.CONCAT("Plot ",MID(B14,FIND("-",B14)+1,FIND("Entry",B14,1)-FIND("-",B14)-2))</f>
        <v>Plot 12</v>
      </c>
      <c r="C40" s="122" t="str">
        <f aca="true" t="shared" si="11" ref="C40:H40">_xlfn.CONCAT("Plot ",MID(C14,FIND("-",C14)+1,FIND("Entry",C14,1)-FIND("-",C14)-2))</f>
        <v>Plot 13</v>
      </c>
      <c r="D40" s="124" t="str">
        <f t="shared" si="11"/>
        <v>Plot 36</v>
      </c>
      <c r="E40" s="124" t="str">
        <f t="shared" si="11"/>
        <v>Plot 37</v>
      </c>
      <c r="F40" s="126" t="str">
        <f t="shared" si="11"/>
        <v>Plot 60</v>
      </c>
      <c r="G40" s="126" t="str">
        <f t="shared" si="11"/>
        <v>Plot 61</v>
      </c>
      <c r="H40" s="126" t="str">
        <f t="shared" si="11"/>
        <v>Plot 84</v>
      </c>
    </row>
    <row r="41" spans="2:8" ht="13.5" thickBot="1">
      <c r="B41" s="123" t="str">
        <f>VLOOKUP(_xlfn.NUMBERVALUE(MID(B14,FIND("Entry",B14)+6,FIND("Rep",B14,1)-FIND("Entry",B14)-7)),Observation!$B$2:$D$29,3,FALSE)</f>
        <v>MD172040</v>
      </c>
      <c r="C41" s="123" t="str">
        <f>VLOOKUP(_xlfn.NUMBERVALUE(MID(C14,FIND("Entry",C14)+6,FIND("Rep",C14,1)-FIND("Entry",C14)-7)),Observation!$B$2:$D$29,3,FALSE)</f>
        <v>MD172034</v>
      </c>
      <c r="D41" s="125" t="str">
        <f>VLOOKUP(_xlfn.NUMBERVALUE(MID(D14,FIND("Entry",D14)+6,FIND("Rep",D14,1)-FIND("Entry",D14)-7)),Observation!$B$2:$D$29,3,FALSE)</f>
        <v>MD172011</v>
      </c>
      <c r="E41" s="125" t="str">
        <f>VLOOKUP(_xlfn.NUMBERVALUE(MID(E14,FIND("Entry",E14)+6,FIND("Rep",E14,1)-FIND("Entry",E14)-7)),Observation!$B$2:$D$29,3,FALSE)</f>
        <v>MD172027</v>
      </c>
      <c r="F41" s="127" t="str">
        <f>VLOOKUP(_xlfn.NUMBERVALUE(MID(F14,FIND("Entry",F14)+6,FIND("Rep",F14,1)-FIND("Entry",F14)-7)),Observation!$B$2:$D$29,3,FALSE)</f>
        <v>MHQ138</v>
      </c>
      <c r="G41" s="127" t="str">
        <f>VLOOKUP(_xlfn.NUMBERVALUE(MID(G14,FIND("Entry",G14)+6,FIND("Rep",G14,1)-FIND("Entry",G14)-7)),Observation!$B$2:$D$29,3,FALSE)</f>
        <v>MD172033</v>
      </c>
      <c r="H41" s="127" t="str">
        <f>VLOOKUP(_xlfn.NUMBERVALUE(MID(H14,FIND("Entry",H14)+6,FIND("Rep",H14,1)-FIND("Entry",H14)-7)),Observation!$B$2:$D$29,3,FALSE)</f>
        <v>Melkassa2</v>
      </c>
    </row>
    <row r="42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33">
      <selection activeCell="B37" sqref="B37"/>
    </sheetView>
  </sheetViews>
  <sheetFormatPr defaultColWidth="9.140625" defaultRowHeight="12.75"/>
  <cols>
    <col min="1" max="1" width="19.140625" style="0" customWidth="1"/>
    <col min="2" max="8" width="11.28125" style="0" bestFit="1" customWidth="1"/>
    <col min="9" max="9" width="10.28125" style="0" bestFit="1" customWidth="1"/>
    <col min="12" max="12" width="13.28125" style="0" bestFit="1" customWidth="1"/>
  </cols>
  <sheetData>
    <row r="1" spans="11:12" ht="12.75">
      <c r="K1" s="89" t="s">
        <v>51</v>
      </c>
      <c r="L1" s="87" t="s">
        <v>116</v>
      </c>
    </row>
    <row r="2" spans="11:12" ht="12.75">
      <c r="K2">
        <v>1</v>
      </c>
      <c r="L2" t="s">
        <v>168</v>
      </c>
    </row>
    <row r="3" spans="1:12" ht="12.75">
      <c r="A3" s="104" t="s">
        <v>419</v>
      </c>
      <c r="B3" s="104" t="s">
        <v>58</v>
      </c>
      <c r="C3" s="102"/>
      <c r="D3" s="102"/>
      <c r="E3" s="102"/>
      <c r="F3" s="102"/>
      <c r="G3" s="102"/>
      <c r="H3" s="102"/>
      <c r="I3" s="103"/>
      <c r="K3">
        <v>2</v>
      </c>
      <c r="L3" t="s">
        <v>173</v>
      </c>
    </row>
    <row r="4" spans="1:12" ht="12.75">
      <c r="A4" s="104" t="s">
        <v>61</v>
      </c>
      <c r="B4" s="101">
        <v>1</v>
      </c>
      <c r="C4" s="107">
        <v>2</v>
      </c>
      <c r="D4" s="107">
        <v>3</v>
      </c>
      <c r="E4" s="107">
        <v>4</v>
      </c>
      <c r="F4" s="107">
        <v>5</v>
      </c>
      <c r="G4" s="107">
        <v>6</v>
      </c>
      <c r="H4" s="107">
        <v>7</v>
      </c>
      <c r="I4" s="108" t="s">
        <v>418</v>
      </c>
      <c r="K4">
        <v>3</v>
      </c>
      <c r="L4" t="s">
        <v>178</v>
      </c>
    </row>
    <row r="5" spans="1:12" ht="12.75">
      <c r="A5" s="101">
        <v>1</v>
      </c>
      <c r="B5" s="109">
        <v>1</v>
      </c>
      <c r="C5" s="110">
        <v>24</v>
      </c>
      <c r="D5" s="110">
        <v>25</v>
      </c>
      <c r="E5" s="110">
        <v>48</v>
      </c>
      <c r="F5" s="110">
        <v>49</v>
      </c>
      <c r="G5" s="110">
        <v>72</v>
      </c>
      <c r="H5" s="110">
        <v>73</v>
      </c>
      <c r="I5" s="111">
        <v>292</v>
      </c>
      <c r="K5">
        <v>4</v>
      </c>
      <c r="L5" t="s">
        <v>183</v>
      </c>
    </row>
    <row r="6" spans="1:12" ht="12.75">
      <c r="A6" s="105">
        <v>2</v>
      </c>
      <c r="B6" s="112">
        <v>2</v>
      </c>
      <c r="C6" s="113">
        <v>23</v>
      </c>
      <c r="D6" s="113">
        <v>26</v>
      </c>
      <c r="E6" s="113">
        <v>47</v>
      </c>
      <c r="F6" s="113">
        <v>50</v>
      </c>
      <c r="G6" s="113">
        <v>71</v>
      </c>
      <c r="H6" s="113">
        <v>74</v>
      </c>
      <c r="I6" s="114">
        <v>293</v>
      </c>
      <c r="K6">
        <v>5</v>
      </c>
      <c r="L6" t="s">
        <v>188</v>
      </c>
    </row>
    <row r="7" spans="1:12" ht="12.75">
      <c r="A7" s="105">
        <v>3</v>
      </c>
      <c r="B7" s="112">
        <v>3</v>
      </c>
      <c r="C7" s="113">
        <v>22</v>
      </c>
      <c r="D7" s="113">
        <v>27</v>
      </c>
      <c r="E7" s="113">
        <v>46</v>
      </c>
      <c r="F7" s="113">
        <v>51</v>
      </c>
      <c r="G7" s="113">
        <v>70</v>
      </c>
      <c r="H7" s="113">
        <v>75</v>
      </c>
      <c r="I7" s="114">
        <v>294</v>
      </c>
      <c r="K7">
        <v>6</v>
      </c>
      <c r="L7" t="s">
        <v>193</v>
      </c>
    </row>
    <row r="8" spans="1:12" ht="12.75">
      <c r="A8" s="105">
        <v>4</v>
      </c>
      <c r="B8" s="112">
        <v>4</v>
      </c>
      <c r="C8" s="113">
        <v>21</v>
      </c>
      <c r="D8" s="113">
        <v>28</v>
      </c>
      <c r="E8" s="113">
        <v>45</v>
      </c>
      <c r="F8" s="113">
        <v>52</v>
      </c>
      <c r="G8" s="113">
        <v>69</v>
      </c>
      <c r="H8" s="113">
        <v>76</v>
      </c>
      <c r="I8" s="114">
        <v>295</v>
      </c>
      <c r="K8">
        <v>7</v>
      </c>
      <c r="L8" t="s">
        <v>198</v>
      </c>
    </row>
    <row r="9" spans="1:12" ht="12.75">
      <c r="A9" s="105">
        <v>5</v>
      </c>
      <c r="B9" s="112">
        <v>5</v>
      </c>
      <c r="C9" s="113">
        <v>20</v>
      </c>
      <c r="D9" s="113">
        <v>29</v>
      </c>
      <c r="E9" s="113">
        <v>44</v>
      </c>
      <c r="F9" s="113">
        <v>53</v>
      </c>
      <c r="G9" s="113">
        <v>68</v>
      </c>
      <c r="H9" s="113">
        <v>77</v>
      </c>
      <c r="I9" s="114">
        <v>296</v>
      </c>
      <c r="K9">
        <v>8</v>
      </c>
      <c r="L9" t="s">
        <v>203</v>
      </c>
    </row>
    <row r="10" spans="1:12" ht="12.75">
      <c r="A10" s="105">
        <v>6</v>
      </c>
      <c r="B10" s="112">
        <v>6</v>
      </c>
      <c r="C10" s="113">
        <v>19</v>
      </c>
      <c r="D10" s="113">
        <v>30</v>
      </c>
      <c r="E10" s="113">
        <v>43</v>
      </c>
      <c r="F10" s="113">
        <v>54</v>
      </c>
      <c r="G10" s="113">
        <v>67</v>
      </c>
      <c r="H10" s="113">
        <v>78</v>
      </c>
      <c r="I10" s="114">
        <v>297</v>
      </c>
      <c r="K10">
        <v>9</v>
      </c>
      <c r="L10" t="s">
        <v>208</v>
      </c>
    </row>
    <row r="11" spans="1:12" ht="12.75">
      <c r="A11" s="105">
        <v>7</v>
      </c>
      <c r="B11" s="112">
        <v>7</v>
      </c>
      <c r="C11" s="113">
        <v>18</v>
      </c>
      <c r="D11" s="113">
        <v>31</v>
      </c>
      <c r="E11" s="113">
        <v>42</v>
      </c>
      <c r="F11" s="113">
        <v>55</v>
      </c>
      <c r="G11" s="113">
        <v>66</v>
      </c>
      <c r="H11" s="113">
        <v>79</v>
      </c>
      <c r="I11" s="114">
        <v>298</v>
      </c>
      <c r="K11">
        <v>10</v>
      </c>
      <c r="L11" t="s">
        <v>213</v>
      </c>
    </row>
    <row r="12" spans="1:12" ht="12.75">
      <c r="A12" s="105">
        <v>8</v>
      </c>
      <c r="B12" s="112">
        <v>8</v>
      </c>
      <c r="C12" s="113">
        <v>17</v>
      </c>
      <c r="D12" s="113">
        <v>32</v>
      </c>
      <c r="E12" s="113">
        <v>41</v>
      </c>
      <c r="F12" s="113">
        <v>56</v>
      </c>
      <c r="G12" s="113">
        <v>65</v>
      </c>
      <c r="H12" s="113">
        <v>80</v>
      </c>
      <c r="I12" s="114">
        <v>299</v>
      </c>
      <c r="K12">
        <v>11</v>
      </c>
      <c r="L12" t="s">
        <v>218</v>
      </c>
    </row>
    <row r="13" spans="1:12" ht="12.75">
      <c r="A13" s="105">
        <v>9</v>
      </c>
      <c r="B13" s="112">
        <v>9</v>
      </c>
      <c r="C13" s="113">
        <v>16</v>
      </c>
      <c r="D13" s="113">
        <v>33</v>
      </c>
      <c r="E13" s="113">
        <v>40</v>
      </c>
      <c r="F13" s="113">
        <v>57</v>
      </c>
      <c r="G13" s="113">
        <v>64</v>
      </c>
      <c r="H13" s="113">
        <v>81</v>
      </c>
      <c r="I13" s="114">
        <v>300</v>
      </c>
      <c r="K13">
        <v>12</v>
      </c>
      <c r="L13" t="s">
        <v>223</v>
      </c>
    </row>
    <row r="14" spans="1:12" ht="12.75">
      <c r="A14" s="105">
        <v>10</v>
      </c>
      <c r="B14" s="112">
        <v>10</v>
      </c>
      <c r="C14" s="113">
        <v>15</v>
      </c>
      <c r="D14" s="113">
        <v>34</v>
      </c>
      <c r="E14" s="113">
        <v>39</v>
      </c>
      <c r="F14" s="113">
        <v>58</v>
      </c>
      <c r="G14" s="113">
        <v>63</v>
      </c>
      <c r="H14" s="113">
        <v>82</v>
      </c>
      <c r="I14" s="114">
        <v>301</v>
      </c>
      <c r="K14">
        <v>13</v>
      </c>
      <c r="L14" t="s">
        <v>228</v>
      </c>
    </row>
    <row r="15" spans="1:12" ht="12.75">
      <c r="A15" s="105">
        <v>11</v>
      </c>
      <c r="B15" s="112">
        <v>11</v>
      </c>
      <c r="C15" s="113">
        <v>14</v>
      </c>
      <c r="D15" s="113">
        <v>35</v>
      </c>
      <c r="E15" s="113">
        <v>38</v>
      </c>
      <c r="F15" s="113">
        <v>59</v>
      </c>
      <c r="G15" s="113">
        <v>62</v>
      </c>
      <c r="H15" s="113">
        <v>83</v>
      </c>
      <c r="I15" s="114">
        <v>302</v>
      </c>
      <c r="K15">
        <v>14</v>
      </c>
      <c r="L15" t="s">
        <v>233</v>
      </c>
    </row>
    <row r="16" spans="1:12" ht="12.75">
      <c r="A16" s="105">
        <v>12</v>
      </c>
      <c r="B16" s="112">
        <v>12</v>
      </c>
      <c r="C16" s="113">
        <v>13</v>
      </c>
      <c r="D16" s="113">
        <v>36</v>
      </c>
      <c r="E16" s="113">
        <v>37</v>
      </c>
      <c r="F16" s="113">
        <v>60</v>
      </c>
      <c r="G16" s="113">
        <v>61</v>
      </c>
      <c r="H16" s="113">
        <v>84</v>
      </c>
      <c r="I16" s="114">
        <v>303</v>
      </c>
      <c r="K16">
        <v>15</v>
      </c>
      <c r="L16" t="s">
        <v>238</v>
      </c>
    </row>
    <row r="17" spans="1:12" ht="12.75">
      <c r="A17" s="106" t="s">
        <v>418</v>
      </c>
      <c r="B17" s="115">
        <v>78</v>
      </c>
      <c r="C17" s="116">
        <v>222</v>
      </c>
      <c r="D17" s="116">
        <v>366</v>
      </c>
      <c r="E17" s="116">
        <v>510</v>
      </c>
      <c r="F17" s="116">
        <v>654</v>
      </c>
      <c r="G17" s="116">
        <v>798</v>
      </c>
      <c r="H17" s="116">
        <v>942</v>
      </c>
      <c r="I17" s="117">
        <v>3570</v>
      </c>
      <c r="K17">
        <v>16</v>
      </c>
      <c r="L17" t="s">
        <v>243</v>
      </c>
    </row>
    <row r="18" spans="11:12" ht="12.75">
      <c r="K18">
        <v>17</v>
      </c>
      <c r="L18" t="s">
        <v>248</v>
      </c>
    </row>
    <row r="19" spans="11:12" ht="12.75">
      <c r="K19">
        <v>18</v>
      </c>
      <c r="L19" t="s">
        <v>253</v>
      </c>
    </row>
    <row r="20" spans="11:12" ht="12.75">
      <c r="K20">
        <v>19</v>
      </c>
      <c r="L20" t="s">
        <v>258</v>
      </c>
    </row>
    <row r="21" spans="2:12" ht="12.75">
      <c r="B21">
        <v>1</v>
      </c>
      <c r="C21">
        <v>24</v>
      </c>
      <c r="D21">
        <v>25</v>
      </c>
      <c r="E21">
        <v>48</v>
      </c>
      <c r="F21">
        <v>49</v>
      </c>
      <c r="G21">
        <v>72</v>
      </c>
      <c r="H21">
        <v>73</v>
      </c>
      <c r="K21">
        <v>20</v>
      </c>
      <c r="L21" t="s">
        <v>263</v>
      </c>
    </row>
    <row r="22" spans="2:12" ht="12.75">
      <c r="B22">
        <v>2</v>
      </c>
      <c r="C22">
        <v>23</v>
      </c>
      <c r="D22">
        <v>26</v>
      </c>
      <c r="E22">
        <v>47</v>
      </c>
      <c r="F22">
        <v>50</v>
      </c>
      <c r="G22">
        <v>71</v>
      </c>
      <c r="H22">
        <v>74</v>
      </c>
      <c r="K22">
        <v>21</v>
      </c>
      <c r="L22" t="s">
        <v>268</v>
      </c>
    </row>
    <row r="23" spans="2:12" ht="12.75">
      <c r="B23">
        <v>3</v>
      </c>
      <c r="C23">
        <v>22</v>
      </c>
      <c r="D23">
        <v>27</v>
      </c>
      <c r="E23">
        <v>46</v>
      </c>
      <c r="F23">
        <v>51</v>
      </c>
      <c r="G23">
        <v>70</v>
      </c>
      <c r="H23">
        <v>75</v>
      </c>
      <c r="K23">
        <v>22</v>
      </c>
      <c r="L23" t="s">
        <v>273</v>
      </c>
    </row>
    <row r="24" spans="2:12" ht="12.75">
      <c r="B24">
        <v>4</v>
      </c>
      <c r="C24">
        <v>21</v>
      </c>
      <c r="D24">
        <v>28</v>
      </c>
      <c r="E24">
        <v>45</v>
      </c>
      <c r="F24">
        <v>52</v>
      </c>
      <c r="G24">
        <v>69</v>
      </c>
      <c r="H24">
        <v>76</v>
      </c>
      <c r="K24">
        <v>23</v>
      </c>
      <c r="L24" t="s">
        <v>278</v>
      </c>
    </row>
    <row r="25" spans="2:12" ht="12.75">
      <c r="B25">
        <v>5</v>
      </c>
      <c r="C25">
        <v>20</v>
      </c>
      <c r="D25">
        <v>29</v>
      </c>
      <c r="E25">
        <v>44</v>
      </c>
      <c r="F25">
        <v>53</v>
      </c>
      <c r="G25">
        <v>68</v>
      </c>
      <c r="H25">
        <v>77</v>
      </c>
      <c r="K25">
        <v>24</v>
      </c>
      <c r="L25" t="s">
        <v>283</v>
      </c>
    </row>
    <row r="26" spans="2:12" ht="12.75">
      <c r="B26">
        <v>6</v>
      </c>
      <c r="C26">
        <v>19</v>
      </c>
      <c r="D26">
        <v>30</v>
      </c>
      <c r="E26">
        <v>43</v>
      </c>
      <c r="F26">
        <v>54</v>
      </c>
      <c r="G26">
        <v>67</v>
      </c>
      <c r="H26">
        <v>78</v>
      </c>
      <c r="K26">
        <v>25</v>
      </c>
      <c r="L26" t="s">
        <v>288</v>
      </c>
    </row>
    <row r="27" spans="2:12" ht="12.75">
      <c r="B27">
        <v>7</v>
      </c>
      <c r="C27">
        <v>18</v>
      </c>
      <c r="D27">
        <v>31</v>
      </c>
      <c r="E27">
        <v>42</v>
      </c>
      <c r="F27">
        <v>55</v>
      </c>
      <c r="G27">
        <v>66</v>
      </c>
      <c r="H27">
        <v>79</v>
      </c>
      <c r="K27">
        <v>26</v>
      </c>
      <c r="L27" t="s">
        <v>293</v>
      </c>
    </row>
    <row r="28" spans="2:12" ht="12.75">
      <c r="B28">
        <v>8</v>
      </c>
      <c r="C28">
        <v>17</v>
      </c>
      <c r="D28">
        <v>32</v>
      </c>
      <c r="E28">
        <v>41</v>
      </c>
      <c r="F28">
        <v>56</v>
      </c>
      <c r="G28">
        <v>65</v>
      </c>
      <c r="H28">
        <v>80</v>
      </c>
      <c r="K28">
        <v>27</v>
      </c>
      <c r="L28" t="s">
        <v>298</v>
      </c>
    </row>
    <row r="29" spans="2:12" ht="12.75">
      <c r="B29">
        <v>9</v>
      </c>
      <c r="C29">
        <v>16</v>
      </c>
      <c r="D29">
        <v>33</v>
      </c>
      <c r="E29">
        <v>40</v>
      </c>
      <c r="F29">
        <v>57</v>
      </c>
      <c r="G29">
        <v>64</v>
      </c>
      <c r="H29">
        <v>81</v>
      </c>
      <c r="K29">
        <v>28</v>
      </c>
      <c r="L29" t="s">
        <v>303</v>
      </c>
    </row>
    <row r="30" spans="2:12" ht="12.75">
      <c r="B30">
        <v>10</v>
      </c>
      <c r="C30">
        <v>15</v>
      </c>
      <c r="D30">
        <v>34</v>
      </c>
      <c r="E30">
        <v>39</v>
      </c>
      <c r="F30">
        <v>58</v>
      </c>
      <c r="G30">
        <v>63</v>
      </c>
      <c r="H30">
        <v>82</v>
      </c>
      <c r="K30">
        <v>29</v>
      </c>
      <c r="L30" t="s">
        <v>298</v>
      </c>
    </row>
    <row r="31" spans="2:12" ht="12.75">
      <c r="B31">
        <v>11</v>
      </c>
      <c r="C31">
        <v>14</v>
      </c>
      <c r="D31">
        <v>35</v>
      </c>
      <c r="E31">
        <v>38</v>
      </c>
      <c r="F31">
        <v>59</v>
      </c>
      <c r="G31">
        <v>62</v>
      </c>
      <c r="H31">
        <v>83</v>
      </c>
      <c r="K31">
        <v>30</v>
      </c>
      <c r="L31" t="s">
        <v>193</v>
      </c>
    </row>
    <row r="32" spans="2:12" ht="12.75">
      <c r="B32">
        <v>12</v>
      </c>
      <c r="C32">
        <v>13</v>
      </c>
      <c r="D32">
        <v>36</v>
      </c>
      <c r="E32">
        <v>37</v>
      </c>
      <c r="F32">
        <v>60</v>
      </c>
      <c r="G32">
        <v>61</v>
      </c>
      <c r="H32">
        <v>84</v>
      </c>
      <c r="K32">
        <v>31</v>
      </c>
      <c r="L32" t="s">
        <v>178</v>
      </c>
    </row>
    <row r="33" spans="11:12" ht="12.75">
      <c r="K33">
        <v>32</v>
      </c>
      <c r="L33" t="s">
        <v>213</v>
      </c>
    </row>
    <row r="34" spans="11:12" ht="12.75">
      <c r="K34">
        <v>33</v>
      </c>
      <c r="L34" t="s">
        <v>173</v>
      </c>
    </row>
    <row r="35" spans="1:12" ht="13.5" thickBot="1">
      <c r="A35" s="120" t="s">
        <v>511</v>
      </c>
      <c r="B35" s="129">
        <v>1</v>
      </c>
      <c r="C35" s="129">
        <v>2</v>
      </c>
      <c r="D35" s="129">
        <v>3</v>
      </c>
      <c r="E35" s="129">
        <v>4</v>
      </c>
      <c r="F35" s="129">
        <v>5</v>
      </c>
      <c r="G35" s="129">
        <v>6</v>
      </c>
      <c r="H35" s="129">
        <v>7</v>
      </c>
      <c r="K35">
        <v>34</v>
      </c>
      <c r="L35" t="s">
        <v>283</v>
      </c>
    </row>
    <row r="36" spans="1:12" ht="13.5" thickTop="1">
      <c r="A36" s="129">
        <v>1</v>
      </c>
      <c r="B36" s="122" t="str">
        <f>_xlfn.CONCAT("Plot ",TEXT(B21,"0"))</f>
        <v>Plot 1</v>
      </c>
      <c r="C36" s="122" t="str">
        <f>_xlfn.CONCAT("Plot ",TEXT(C21,"0"))</f>
        <v>Plot 24</v>
      </c>
      <c r="D36" s="122" t="str">
        <f>_xlfn.CONCAT("Plot ",TEXT(D21,"0"))</f>
        <v>Plot 25</v>
      </c>
      <c r="E36" s="124" t="str">
        <f>_xlfn.CONCAT("Plot ",TEXT(E21,"0"))</f>
        <v>Plot 48</v>
      </c>
      <c r="F36" s="124" t="str">
        <f>_xlfn.CONCAT("Plot ",TEXT(F21,"0"))</f>
        <v>Plot 49</v>
      </c>
      <c r="G36" s="126" t="str">
        <f>_xlfn.CONCAT("Plot ",TEXT(G21,"0"))</f>
        <v>Plot 72</v>
      </c>
      <c r="H36" s="126" t="str">
        <f>_xlfn.CONCAT("Plot ",TEXT(H21,"0"))</f>
        <v>Plot 73</v>
      </c>
      <c r="I36" s="128"/>
      <c r="K36">
        <v>35</v>
      </c>
      <c r="L36" t="s">
        <v>223</v>
      </c>
    </row>
    <row r="37" spans="1:12" ht="13.5" thickBot="1">
      <c r="A37" s="129"/>
      <c r="B37" s="123" t="str">
        <f>VLOOKUP(B21,$K$2:$L$85,2,FALSE)</f>
        <v>Melkassa4</v>
      </c>
      <c r="C37" s="123" t="str">
        <f>VLOOKUP(C21,$K$2:$L$85,2,FALSE)</f>
        <v>MD172017</v>
      </c>
      <c r="D37" s="123" t="str">
        <f>VLOOKUP(D21,$K$2:$L$85,2,FALSE)</f>
        <v>MD172036</v>
      </c>
      <c r="E37" s="125" t="str">
        <f>VLOOKUP(E21,$K$2:$L$85,2,FALSE)</f>
        <v>Melkassa5</v>
      </c>
      <c r="F37" s="125" t="str">
        <f>VLOOKUP(F21,$K$2:$L$85,2,FALSE)</f>
        <v>MD172015</v>
      </c>
      <c r="G37" s="127" t="str">
        <f>VLOOKUP(G21,$K$2:$L$85,2,FALSE)</f>
        <v>Melkassa6</v>
      </c>
      <c r="H37" s="127" t="str">
        <f>VLOOKUP(H21,$K$2:$L$85,2,FALSE)</f>
        <v>MD172036</v>
      </c>
      <c r="I37" s="128"/>
      <c r="K37">
        <v>36</v>
      </c>
      <c r="L37" t="s">
        <v>248</v>
      </c>
    </row>
    <row r="38" spans="1:12" ht="13.5" thickTop="1">
      <c r="A38" s="129">
        <v>2</v>
      </c>
      <c r="B38" s="122" t="str">
        <f>_xlfn.CONCAT("Plot ",TEXT(B22,"0"))</f>
        <v>Plot 2</v>
      </c>
      <c r="C38" s="122" t="str">
        <f>_xlfn.CONCAT("Plot ",TEXT(C22,"0"))</f>
        <v>Plot 23</v>
      </c>
      <c r="D38" s="122" t="str">
        <f>_xlfn.CONCAT("Plot ",TEXT(D22,"0"))</f>
        <v>Plot 26</v>
      </c>
      <c r="E38" s="124" t="str">
        <f>_xlfn.CONCAT("Plot ",TEXT(E22,"0"))</f>
        <v>Plot 47</v>
      </c>
      <c r="F38" s="124" t="str">
        <f>_xlfn.CONCAT("Plot ",TEXT(F22,"0"))</f>
        <v>Plot 50</v>
      </c>
      <c r="G38" s="126" t="str">
        <f>_xlfn.CONCAT("Plot ",TEXT(G22,"0"))</f>
        <v>Plot 71</v>
      </c>
      <c r="H38" s="126" t="str">
        <f>_xlfn.CONCAT("Plot ",TEXT(H22,"0"))</f>
        <v>Plot 74</v>
      </c>
      <c r="I38" s="128"/>
      <c r="K38">
        <v>37</v>
      </c>
      <c r="L38" t="s">
        <v>233</v>
      </c>
    </row>
    <row r="39" spans="1:12" ht="13.5" thickBot="1">
      <c r="A39" s="129"/>
      <c r="B39" s="123" t="str">
        <f>VLOOKUP(B22,$K$2:$L$85,2,FALSE)</f>
        <v>Melkassa6</v>
      </c>
      <c r="C39" s="123" t="str">
        <f>VLOOKUP(C22,$K$2:$L$85,2,FALSE)</f>
        <v>MD172010</v>
      </c>
      <c r="D39" s="123" t="str">
        <f>VLOOKUP(D22,$K$2:$L$85,2,FALSE)</f>
        <v>MD172018</v>
      </c>
      <c r="E39" s="125" t="str">
        <f>VLOOKUP(E22,$K$2:$L$85,2,FALSE)</f>
        <v>Melkassa2</v>
      </c>
      <c r="F39" s="125" t="str">
        <f>VLOOKUP(F22,$K$2:$L$85,2,FALSE)</f>
        <v>MHQ138</v>
      </c>
      <c r="G39" s="127" t="str">
        <f>VLOOKUP(G22,$K$2:$L$85,2,FALSE)</f>
        <v>MD172028</v>
      </c>
      <c r="H39" s="127" t="str">
        <f>VLOOKUP(H22,$K$2:$L$85,2,FALSE)</f>
        <v>MD172016</v>
      </c>
      <c r="I39" s="128"/>
      <c r="K39">
        <v>38</v>
      </c>
      <c r="L39" t="s">
        <v>198</v>
      </c>
    </row>
    <row r="40" spans="1:12" ht="13.5" thickTop="1">
      <c r="A40" s="129">
        <v>3</v>
      </c>
      <c r="B40" s="122" t="str">
        <f>_xlfn.CONCAT("Plot ",TEXT(B23,"0"))</f>
        <v>Plot 3</v>
      </c>
      <c r="C40" s="122" t="str">
        <f>_xlfn.CONCAT("Plot ",TEXT(C23,"0"))</f>
        <v>Plot 22</v>
      </c>
      <c r="D40" s="122" t="str">
        <f>_xlfn.CONCAT("Plot ",TEXT(D23,"0"))</f>
        <v>Plot 27</v>
      </c>
      <c r="E40" s="124" t="str">
        <f>_xlfn.CONCAT("Plot ",TEXT(E23,"0"))</f>
        <v>Plot 46</v>
      </c>
      <c r="F40" s="124" t="str">
        <f>_xlfn.CONCAT("Plot ",TEXT(F23,"0"))</f>
        <v>Plot 51</v>
      </c>
      <c r="G40" s="126" t="str">
        <f>_xlfn.CONCAT("Plot ",TEXT(G23,"0"))</f>
        <v>Plot 70</v>
      </c>
      <c r="H40" s="126" t="str">
        <f>_xlfn.CONCAT("Plot ",TEXT(H23,"0"))</f>
        <v>Plot 75</v>
      </c>
      <c r="I40" s="128"/>
      <c r="K40">
        <v>39</v>
      </c>
      <c r="L40" t="s">
        <v>258</v>
      </c>
    </row>
    <row r="41" spans="1:12" ht="13.5" thickBot="1">
      <c r="A41" s="129"/>
      <c r="B41" s="123" t="str">
        <f>VLOOKUP(B23,$K$2:$L$85,2,FALSE)</f>
        <v>Melkassa3</v>
      </c>
      <c r="C41" s="123" t="str">
        <f>VLOOKUP(C23,$K$2:$L$85,2,FALSE)</f>
        <v>Melkassa2</v>
      </c>
      <c r="D41" s="123" t="str">
        <f>VLOOKUP(D23,$K$2:$L$85,2,FALSE)</f>
        <v>MD172038</v>
      </c>
      <c r="E41" s="125" t="str">
        <f>VLOOKUP(E23,$K$2:$L$85,2,FALSE)</f>
        <v>MD172018</v>
      </c>
      <c r="F41" s="125" t="str">
        <f>VLOOKUP(F23,$K$2:$L$85,2,FALSE)</f>
        <v>MD172012</v>
      </c>
      <c r="G41" s="127" t="str">
        <f>VLOOKUP(G23,$K$2:$L$85,2,FALSE)</f>
        <v>MD172012</v>
      </c>
      <c r="H41" s="127" t="str">
        <f>VLOOKUP(H23,$K$2:$L$85,2,FALSE)</f>
        <v>MD172013</v>
      </c>
      <c r="I41" s="128"/>
      <c r="K41">
        <v>40</v>
      </c>
      <c r="L41" t="s">
        <v>183</v>
      </c>
    </row>
    <row r="42" spans="1:12" ht="13.5" thickTop="1">
      <c r="A42" s="129">
        <v>4</v>
      </c>
      <c r="B42" s="122" t="str">
        <f>_xlfn.CONCAT("Plot ",TEXT(B24,"0"))</f>
        <v>Plot 4</v>
      </c>
      <c r="C42" s="122" t="str">
        <f>_xlfn.CONCAT("Plot ",TEXT(C24,"0"))</f>
        <v>Plot 21</v>
      </c>
      <c r="D42" s="122" t="str">
        <f>_xlfn.CONCAT("Plot ",TEXT(D24,"0"))</f>
        <v>Plot 28</v>
      </c>
      <c r="E42" s="124" t="str">
        <f>_xlfn.CONCAT("Plot ",TEXT(E24,"0"))</f>
        <v>Plot 45</v>
      </c>
      <c r="F42" s="124" t="str">
        <f>_xlfn.CONCAT("Plot ",TEXT(F24,"0"))</f>
        <v>Plot 52</v>
      </c>
      <c r="G42" s="126" t="str">
        <f>_xlfn.CONCAT("Plot ",TEXT(G24,"0"))</f>
        <v>Plot 69</v>
      </c>
      <c r="H42" s="126" t="str">
        <f>_xlfn.CONCAT("Plot ",TEXT(H24,"0"))</f>
        <v>Plot 76</v>
      </c>
      <c r="I42" s="128"/>
      <c r="K42">
        <v>41</v>
      </c>
      <c r="L42" t="s">
        <v>243</v>
      </c>
    </row>
    <row r="43" spans="1:12" ht="13.5" thickBot="1">
      <c r="A43" s="129"/>
      <c r="B43" s="123" t="str">
        <f>VLOOKUP(B24,$K$2:$L$85,2,FALSE)</f>
        <v>MD172033</v>
      </c>
      <c r="C43" s="123" t="str">
        <f>VLOOKUP(C24,$K$2:$L$85,2,FALSE)</f>
        <v>MD172035</v>
      </c>
      <c r="D43" s="123" t="str">
        <f>VLOOKUP(D24,$K$2:$L$85,2,FALSE)</f>
        <v>Melkassa7</v>
      </c>
      <c r="E43" s="125" t="str">
        <f>VLOOKUP(E24,$K$2:$L$85,2,FALSE)</f>
        <v>MD172016</v>
      </c>
      <c r="F43" s="125" t="str">
        <f>VLOOKUP(F24,$K$2:$L$85,2,FALSE)</f>
        <v>MD172036</v>
      </c>
      <c r="G43" s="127" t="str">
        <f>VLOOKUP(G24,$K$2:$L$85,2,FALSE)</f>
        <v>Melkassa5</v>
      </c>
      <c r="H43" s="127" t="str">
        <f>VLOOKUP(H24,$K$2:$L$85,2,FALSE)</f>
        <v>MD172034</v>
      </c>
      <c r="I43" s="128"/>
      <c r="K43">
        <v>42</v>
      </c>
      <c r="L43" t="s">
        <v>278</v>
      </c>
    </row>
    <row r="44" spans="1:12" ht="13.5" thickTop="1">
      <c r="A44" s="129">
        <v>5</v>
      </c>
      <c r="B44" s="122" t="str">
        <f>_xlfn.CONCAT("Plot ",TEXT(B25,"0"))</f>
        <v>Plot 5</v>
      </c>
      <c r="C44" s="122" t="str">
        <f aca="true" t="shared" si="0" ref="C44:H44">_xlfn.CONCAT("Plot ",TEXT(C25,"0"))</f>
        <v>Plot 20</v>
      </c>
      <c r="D44" s="124" t="str">
        <f t="shared" si="0"/>
        <v>Plot 29</v>
      </c>
      <c r="E44" s="124" t="str">
        <f t="shared" si="0"/>
        <v>Plot 44</v>
      </c>
      <c r="F44" s="124" t="str">
        <f t="shared" si="0"/>
        <v>Plot 53</v>
      </c>
      <c r="G44" s="126" t="str">
        <f t="shared" si="0"/>
        <v>Plot 68</v>
      </c>
      <c r="H44" s="126" t="str">
        <f t="shared" si="0"/>
        <v>Plot 77</v>
      </c>
      <c r="I44" s="128"/>
      <c r="K44">
        <v>43</v>
      </c>
      <c r="L44" t="s">
        <v>218</v>
      </c>
    </row>
    <row r="45" spans="1:12" ht="13.5" thickBot="1">
      <c r="A45" s="129"/>
      <c r="B45" s="123" t="str">
        <f>VLOOKUP(B25,$K$2:$L$85,2,FALSE)</f>
        <v>Melkassa5</v>
      </c>
      <c r="C45" s="123" t="str">
        <f>VLOOKUP(C25,$K$2:$L$85,2,FALSE)</f>
        <v>MD172016</v>
      </c>
      <c r="D45" s="125" t="str">
        <f>VLOOKUP(D25,$K$2:$L$85,2,FALSE)</f>
        <v>MD172038</v>
      </c>
      <c r="E45" s="125" t="str">
        <f>VLOOKUP(E25,$K$2:$L$85,2,FALSE)</f>
        <v>MH130</v>
      </c>
      <c r="F45" s="125" t="str">
        <f>VLOOKUP(F25,$K$2:$L$85,2,FALSE)</f>
        <v>Melkassa4</v>
      </c>
      <c r="G45" s="127" t="str">
        <f>VLOOKUP(G25,$K$2:$L$85,2,FALSE)</f>
        <v>MD172017</v>
      </c>
      <c r="H45" s="127" t="str">
        <f>VLOOKUP(H25,$K$2:$L$85,2,FALSE)</f>
        <v>Melkassa3</v>
      </c>
      <c r="I45" s="128"/>
      <c r="K45">
        <v>44</v>
      </c>
      <c r="L45" t="s">
        <v>203</v>
      </c>
    </row>
    <row r="46" spans="1:12" ht="13.5" thickTop="1">
      <c r="A46" s="129">
        <v>6</v>
      </c>
      <c r="B46" s="122" t="str">
        <f>_xlfn.CONCAT("Plot ",TEXT(B26,"0"))</f>
        <v>Plot 6</v>
      </c>
      <c r="C46" s="122" t="str">
        <f aca="true" t="shared" si="1" ref="C46:H46">_xlfn.CONCAT("Plot ",TEXT(C26,"0"))</f>
        <v>Plot 19</v>
      </c>
      <c r="D46" s="124" t="str">
        <f t="shared" si="1"/>
        <v>Plot 30</v>
      </c>
      <c r="E46" s="124" t="str">
        <f t="shared" si="1"/>
        <v>Plot 43</v>
      </c>
      <c r="F46" s="124" t="str">
        <f t="shared" si="1"/>
        <v>Plot 54</v>
      </c>
      <c r="G46" s="126" t="str">
        <f t="shared" si="1"/>
        <v>Plot 67</v>
      </c>
      <c r="H46" s="126" t="str">
        <f t="shared" si="1"/>
        <v>Plot 78</v>
      </c>
      <c r="I46" s="128"/>
      <c r="K46">
        <v>45</v>
      </c>
      <c r="L46" t="s">
        <v>263</v>
      </c>
    </row>
    <row r="47" spans="1:12" ht="13.5" thickBot="1">
      <c r="A47" s="129"/>
      <c r="B47" s="123" t="str">
        <f>VLOOKUP(B26,$K$2:$L$85,2,FALSE)</f>
        <v>MD172029</v>
      </c>
      <c r="C47" s="123" t="str">
        <f>VLOOKUP(C26,$K$2:$L$85,2,FALSE)</f>
        <v>MD172028</v>
      </c>
      <c r="D47" s="125" t="str">
        <f>VLOOKUP(D26,$K$2:$L$85,2,FALSE)</f>
        <v>MD172029</v>
      </c>
      <c r="E47" s="125" t="str">
        <f>VLOOKUP(E26,$K$2:$L$85,2,FALSE)</f>
        <v>MD172014</v>
      </c>
      <c r="F47" s="125" t="str">
        <f>VLOOKUP(F26,$K$2:$L$85,2,FALSE)</f>
        <v>MD172034</v>
      </c>
      <c r="G47" s="127" t="str">
        <f>VLOOKUP(G26,$K$2:$L$85,2,FALSE)</f>
        <v>MD172038</v>
      </c>
      <c r="H47" s="127" t="str">
        <f>VLOOKUP(H26,$K$2:$L$85,2,FALSE)</f>
        <v>MD172010</v>
      </c>
      <c r="I47" s="128"/>
      <c r="K47">
        <v>46</v>
      </c>
      <c r="L47" t="s">
        <v>293</v>
      </c>
    </row>
    <row r="48" spans="1:12" ht="13.5" thickTop="1">
      <c r="A48" s="129">
        <v>7</v>
      </c>
      <c r="B48" s="122" t="str">
        <f>_xlfn.CONCAT("Plot ",TEXT(B27,"0"))</f>
        <v>Plot 7</v>
      </c>
      <c r="C48" s="122" t="str">
        <f aca="true" t="shared" si="2" ref="C48:H48">_xlfn.CONCAT("Plot ",TEXT(C27,"0"))</f>
        <v>Plot 18</v>
      </c>
      <c r="D48" s="124" t="str">
        <f t="shared" si="2"/>
        <v>Plot 31</v>
      </c>
      <c r="E48" s="124" t="str">
        <f t="shared" si="2"/>
        <v>Plot 42</v>
      </c>
      <c r="F48" s="124" t="str">
        <f t="shared" si="2"/>
        <v>Plot 55</v>
      </c>
      <c r="G48" s="126" t="str">
        <f t="shared" si="2"/>
        <v>Plot 66</v>
      </c>
      <c r="H48" s="126" t="str">
        <f t="shared" si="2"/>
        <v>Plot 79</v>
      </c>
      <c r="I48" s="128"/>
      <c r="K48">
        <v>47</v>
      </c>
      <c r="L48" t="s">
        <v>273</v>
      </c>
    </row>
    <row r="49" spans="1:12" ht="13.5" thickBot="1">
      <c r="A49" s="129"/>
      <c r="B49" s="123" t="str">
        <f>VLOOKUP(B27,$K$2:$L$85,2,FALSE)</f>
        <v>MH140</v>
      </c>
      <c r="C49" s="123" t="str">
        <f>VLOOKUP(C27,$K$2:$L$85,2,FALSE)</f>
        <v>MD172015</v>
      </c>
      <c r="D49" s="125" t="str">
        <f>VLOOKUP(D27,$K$2:$L$85,2,FALSE)</f>
        <v>Melkassa3</v>
      </c>
      <c r="E49" s="125" t="str">
        <f>VLOOKUP(E27,$K$2:$L$85,2,FALSE)</f>
        <v>MD172010</v>
      </c>
      <c r="F49" s="125" t="str">
        <f>VLOOKUP(F27,$K$2:$L$85,2,FALSE)</f>
        <v>Melkassa7</v>
      </c>
      <c r="G49" s="127" t="str">
        <f>VLOOKUP(G27,$K$2:$L$85,2,FALSE)</f>
        <v>MD172027</v>
      </c>
      <c r="H49" s="127" t="str">
        <f>VLOOKUP(H27,$K$2:$L$85,2,FALSE)</f>
        <v>MD172040</v>
      </c>
      <c r="I49" s="128"/>
      <c r="K49">
        <v>48</v>
      </c>
      <c r="L49" t="s">
        <v>188</v>
      </c>
    </row>
    <row r="50" spans="1:12" ht="13.5" thickTop="1">
      <c r="A50" s="129">
        <v>8</v>
      </c>
      <c r="B50" s="122" t="str">
        <f>_xlfn.CONCAT("Plot ",TEXT(B28,"0"))</f>
        <v>Plot 8</v>
      </c>
      <c r="C50" s="122" t="str">
        <f aca="true" t="shared" si="3" ref="C50:H50">_xlfn.CONCAT("Plot ",TEXT(C28,"0"))</f>
        <v>Plot 17</v>
      </c>
      <c r="D50" s="124" t="str">
        <f t="shared" si="3"/>
        <v>Plot 32</v>
      </c>
      <c r="E50" s="124" t="str">
        <f t="shared" si="3"/>
        <v>Plot 41</v>
      </c>
      <c r="F50" s="124" t="str">
        <f t="shared" si="3"/>
        <v>Plot 56</v>
      </c>
      <c r="G50" s="126" t="str">
        <f t="shared" si="3"/>
        <v>Plot 65</v>
      </c>
      <c r="H50" s="126" t="str">
        <f t="shared" si="3"/>
        <v>Plot 80</v>
      </c>
      <c r="I50" s="128"/>
      <c r="K50">
        <v>49</v>
      </c>
      <c r="L50" t="s">
        <v>253</v>
      </c>
    </row>
    <row r="51" spans="1:12" ht="13.5" thickBot="1">
      <c r="A51" s="129"/>
      <c r="B51" s="123" t="str">
        <f>VLOOKUP(B28,$K$2:$L$85,2,FALSE)</f>
        <v>MH130</v>
      </c>
      <c r="C51" s="123" t="str">
        <f>VLOOKUP(C28,$K$2:$L$85,2,FALSE)</f>
        <v>MD172011</v>
      </c>
      <c r="D51" s="125" t="str">
        <f>VLOOKUP(D28,$K$2:$L$85,2,FALSE)</f>
        <v>MD172013</v>
      </c>
      <c r="E51" s="125" t="str">
        <f>VLOOKUP(E28,$K$2:$L$85,2,FALSE)</f>
        <v>MD172039</v>
      </c>
      <c r="F51" s="125" t="str">
        <f>VLOOKUP(F28,$K$2:$L$85,2,FALSE)</f>
        <v>MD172035</v>
      </c>
      <c r="G51" s="127" t="str">
        <f>VLOOKUP(G28,$K$2:$L$85,2,FALSE)</f>
        <v>Melkassa4</v>
      </c>
      <c r="H51" s="127" t="str">
        <f>VLOOKUP(H28,$K$2:$L$85,2,FALSE)</f>
        <v>MD172015</v>
      </c>
      <c r="I51" s="128"/>
      <c r="K51">
        <v>50</v>
      </c>
      <c r="L51" t="s">
        <v>208</v>
      </c>
    </row>
    <row r="52" spans="1:12" ht="13.5" thickTop="1">
      <c r="A52" s="129">
        <v>9</v>
      </c>
      <c r="B52" s="122" t="str">
        <f>_xlfn.CONCAT("Plot ",TEXT(B29,"0"))</f>
        <v>Plot 9</v>
      </c>
      <c r="C52" s="122" t="str">
        <f aca="true" t="shared" si="4" ref="C52:H52">_xlfn.CONCAT("Plot ",TEXT(C29,"0"))</f>
        <v>Plot 16</v>
      </c>
      <c r="D52" s="124" t="str">
        <f t="shared" si="4"/>
        <v>Plot 33</v>
      </c>
      <c r="E52" s="124" t="str">
        <f t="shared" si="4"/>
        <v>Plot 40</v>
      </c>
      <c r="F52" s="126" t="str">
        <f t="shared" si="4"/>
        <v>Plot 57</v>
      </c>
      <c r="G52" s="126" t="str">
        <f t="shared" si="4"/>
        <v>Plot 64</v>
      </c>
      <c r="H52" s="126" t="str">
        <f t="shared" si="4"/>
        <v>Plot 81</v>
      </c>
      <c r="I52" s="128"/>
      <c r="K52">
        <v>51</v>
      </c>
      <c r="L52" t="s">
        <v>238</v>
      </c>
    </row>
    <row r="53" spans="1:12" ht="13.5" thickBot="1">
      <c r="A53" s="129"/>
      <c r="B53" s="123" t="str">
        <f>VLOOKUP(B29,$K$2:$L$85,2,FALSE)</f>
        <v>MHQ138</v>
      </c>
      <c r="C53" s="123" t="str">
        <f>VLOOKUP(C29,$K$2:$L$85,2,FALSE)</f>
        <v>MD172039</v>
      </c>
      <c r="D53" s="125" t="str">
        <f>VLOOKUP(D29,$K$2:$L$85,2,FALSE)</f>
        <v>Melkassa6</v>
      </c>
      <c r="E53" s="125" t="str">
        <f>VLOOKUP(E29,$K$2:$L$85,2,FALSE)</f>
        <v>MD172033</v>
      </c>
      <c r="F53" s="127" t="str">
        <f>VLOOKUP(F29,$K$2:$L$85,2,FALSE)</f>
        <v>MD172035</v>
      </c>
      <c r="G53" s="127" t="str">
        <f>VLOOKUP(G29,$K$2:$L$85,2,FALSE)</f>
        <v>MD172014</v>
      </c>
      <c r="H53" s="127" t="str">
        <f>VLOOKUP(H29,$K$2:$L$85,2,FALSE)</f>
        <v>Melkassa7</v>
      </c>
      <c r="I53" s="128"/>
      <c r="K53">
        <v>52</v>
      </c>
      <c r="L53" t="s">
        <v>288</v>
      </c>
    </row>
    <row r="54" spans="1:12" ht="13.5" thickTop="1">
      <c r="A54" s="129">
        <v>10</v>
      </c>
      <c r="B54" s="122" t="str">
        <f>_xlfn.CONCAT("Plot ",TEXT(B30,"0"))</f>
        <v>Plot 10</v>
      </c>
      <c r="C54" s="122" t="str">
        <f aca="true" t="shared" si="5" ref="C54:H54">_xlfn.CONCAT("Plot ",TEXT(C30,"0"))</f>
        <v>Plot 15</v>
      </c>
      <c r="D54" s="124" t="str">
        <f t="shared" si="5"/>
        <v>Plot 34</v>
      </c>
      <c r="E54" s="124" t="str">
        <f t="shared" si="5"/>
        <v>Plot 39</v>
      </c>
      <c r="F54" s="126" t="str">
        <f t="shared" si="5"/>
        <v>Plot 58</v>
      </c>
      <c r="G54" s="126" t="str">
        <f t="shared" si="5"/>
        <v>Plot 63</v>
      </c>
      <c r="H54" s="126" t="str">
        <f t="shared" si="5"/>
        <v>Plot 82</v>
      </c>
      <c r="I54" s="128"/>
      <c r="K54">
        <v>53</v>
      </c>
      <c r="L54" t="s">
        <v>168</v>
      </c>
    </row>
    <row r="55" spans="1:12" ht="13.5" thickBot="1">
      <c r="A55" s="129"/>
      <c r="B55" s="123" t="str">
        <f>VLOOKUP(B30,$K$2:$L$85,2,FALSE)</f>
        <v>MD172013</v>
      </c>
      <c r="C55" s="123" t="str">
        <f>VLOOKUP(C30,$K$2:$L$85,2,FALSE)</f>
        <v>MD172012</v>
      </c>
      <c r="D55" s="125" t="str">
        <f>VLOOKUP(D30,$K$2:$L$85,2,FALSE)</f>
        <v>MD172017</v>
      </c>
      <c r="E55" s="125" t="str">
        <f>VLOOKUP(E30,$K$2:$L$85,2,FALSE)</f>
        <v>MD172028</v>
      </c>
      <c r="F55" s="127" t="str">
        <f>VLOOKUP(F30,$K$2:$L$85,2,FALSE)</f>
        <v>MH140</v>
      </c>
      <c r="G55" s="127" t="str">
        <f>VLOOKUP(G30,$K$2:$L$85,2,FALSE)</f>
        <v>MD172018</v>
      </c>
      <c r="H55" s="127" t="str">
        <f>VLOOKUP(H30,$K$2:$L$85,2,FALSE)</f>
        <v>MH130</v>
      </c>
      <c r="I55" s="128"/>
      <c r="K55">
        <v>54</v>
      </c>
      <c r="L55" t="s">
        <v>228</v>
      </c>
    </row>
    <row r="56" spans="1:12" ht="13.5" thickTop="1">
      <c r="A56" s="129">
        <v>11</v>
      </c>
      <c r="B56" s="122" t="str">
        <f>_xlfn.CONCAT("Plot ",TEXT(B31,"0"))</f>
        <v>Plot 11</v>
      </c>
      <c r="C56" s="122" t="str">
        <f aca="true" t="shared" si="6" ref="C56:H56">_xlfn.CONCAT("Plot ",TEXT(C31,"0"))</f>
        <v>Plot 14</v>
      </c>
      <c r="D56" s="124" t="str">
        <f t="shared" si="6"/>
        <v>Plot 35</v>
      </c>
      <c r="E56" s="124" t="str">
        <f t="shared" si="6"/>
        <v>Plot 38</v>
      </c>
      <c r="F56" s="126" t="str">
        <f t="shared" si="6"/>
        <v>Plot 59</v>
      </c>
      <c r="G56" s="126" t="str">
        <f t="shared" si="6"/>
        <v>Plot 62</v>
      </c>
      <c r="H56" s="126" t="str">
        <f t="shared" si="6"/>
        <v>Plot 83</v>
      </c>
      <c r="I56" s="128"/>
      <c r="K56">
        <v>55</v>
      </c>
      <c r="L56" t="s">
        <v>303</v>
      </c>
    </row>
    <row r="57" spans="1:12" ht="13.5" thickBot="1">
      <c r="A57" s="129"/>
      <c r="B57" s="123" t="str">
        <f>VLOOKUP(B31,$K$2:$L$85,2,FALSE)</f>
        <v>MD172014</v>
      </c>
      <c r="C57" s="123" t="str">
        <f>VLOOKUP(C31,$K$2:$L$85,2,FALSE)</f>
        <v>MD172027</v>
      </c>
      <c r="D57" s="125" t="str">
        <f>VLOOKUP(D31,$K$2:$L$85,2,FALSE)</f>
        <v>MD172040</v>
      </c>
      <c r="E57" s="125" t="str">
        <f>VLOOKUP(E31,$K$2:$L$85,2,FALSE)</f>
        <v>MH140</v>
      </c>
      <c r="F57" s="127" t="str">
        <f>VLOOKUP(F31,$K$2:$L$85,2,FALSE)</f>
        <v>MD172039</v>
      </c>
      <c r="G57" s="127" t="str">
        <f>VLOOKUP(G31,$K$2:$L$85,2,FALSE)</f>
        <v>MD172029</v>
      </c>
      <c r="H57" s="127" t="str">
        <f>VLOOKUP(H31,$K$2:$L$85,2,FALSE)</f>
        <v>MD172011</v>
      </c>
      <c r="I57" s="128"/>
      <c r="K57">
        <v>56</v>
      </c>
      <c r="L57" t="s">
        <v>268</v>
      </c>
    </row>
    <row r="58" spans="1:12" ht="13.5" thickTop="1">
      <c r="A58" s="129">
        <v>12</v>
      </c>
      <c r="B58" s="122" t="str">
        <f>_xlfn.CONCAT("Plot ",TEXT(B32,"0"))</f>
        <v>Plot 12</v>
      </c>
      <c r="C58" s="122" t="str">
        <f aca="true" t="shared" si="7" ref="C58:H58">_xlfn.CONCAT("Plot ",TEXT(C32,"0"))</f>
        <v>Plot 13</v>
      </c>
      <c r="D58" s="124" t="str">
        <f t="shared" si="7"/>
        <v>Plot 36</v>
      </c>
      <c r="E58" s="124" t="str">
        <f t="shared" si="7"/>
        <v>Plot 37</v>
      </c>
      <c r="F58" s="126" t="str">
        <f t="shared" si="7"/>
        <v>Plot 60</v>
      </c>
      <c r="G58" s="126" t="str">
        <f t="shared" si="7"/>
        <v>Plot 61</v>
      </c>
      <c r="H58" s="126" t="str">
        <f t="shared" si="7"/>
        <v>Plot 84</v>
      </c>
      <c r="I58" s="128"/>
      <c r="K58">
        <v>57</v>
      </c>
      <c r="L58" t="s">
        <v>268</v>
      </c>
    </row>
    <row r="59" spans="1:12" ht="13.5" thickBot="1">
      <c r="A59" s="129"/>
      <c r="B59" s="123" t="str">
        <f>VLOOKUP(B32,$K$2:$L$85,2,FALSE)</f>
        <v>MD172040</v>
      </c>
      <c r="C59" s="123" t="str">
        <f>VLOOKUP(C32,$K$2:$L$85,2,FALSE)</f>
        <v>MD172034</v>
      </c>
      <c r="D59" s="125" t="str">
        <f>VLOOKUP(D32,$K$2:$L$85,2,FALSE)</f>
        <v>MD172011</v>
      </c>
      <c r="E59" s="125" t="str">
        <f>VLOOKUP(E32,$K$2:$L$85,2,FALSE)</f>
        <v>MD172027</v>
      </c>
      <c r="F59" s="127" t="str">
        <f>VLOOKUP(F32,$K$2:$L$85,2,FALSE)</f>
        <v>MHQ138</v>
      </c>
      <c r="G59" s="127" t="str">
        <f>VLOOKUP(G32,$K$2:$L$85,2,FALSE)</f>
        <v>MD172033</v>
      </c>
      <c r="H59" s="127" t="str">
        <f>VLOOKUP(H32,$K$2:$L$85,2,FALSE)</f>
        <v>Melkassa2</v>
      </c>
      <c r="I59" s="128"/>
      <c r="K59">
        <v>58</v>
      </c>
      <c r="L59" t="s">
        <v>198</v>
      </c>
    </row>
    <row r="60" spans="11:12" ht="13.5" thickTop="1">
      <c r="K60">
        <v>59</v>
      </c>
      <c r="L60" t="s">
        <v>243</v>
      </c>
    </row>
    <row r="61" spans="11:12" ht="12.75">
      <c r="K61">
        <v>60</v>
      </c>
      <c r="L61" t="s">
        <v>208</v>
      </c>
    </row>
    <row r="62" spans="11:12" ht="12.75">
      <c r="K62">
        <v>61</v>
      </c>
      <c r="L62" t="s">
        <v>183</v>
      </c>
    </row>
    <row r="63" spans="2:12" ht="14.25" customHeight="1">
      <c r="B63" s="121"/>
      <c r="C63" s="120"/>
      <c r="K63">
        <v>62</v>
      </c>
      <c r="L63" t="s">
        <v>193</v>
      </c>
    </row>
    <row r="64" spans="11:12" ht="12.75">
      <c r="K64">
        <v>63</v>
      </c>
      <c r="L64" t="s">
        <v>293</v>
      </c>
    </row>
    <row r="65" spans="11:12" ht="12.75">
      <c r="K65">
        <v>64</v>
      </c>
      <c r="L65" t="s">
        <v>218</v>
      </c>
    </row>
    <row r="66" spans="11:12" ht="12.75">
      <c r="K66">
        <v>65</v>
      </c>
      <c r="L66" t="s">
        <v>168</v>
      </c>
    </row>
    <row r="67" spans="11:12" ht="12.75">
      <c r="K67">
        <v>66</v>
      </c>
      <c r="L67" t="s">
        <v>233</v>
      </c>
    </row>
    <row r="68" spans="11:12" ht="12.75">
      <c r="K68">
        <v>67</v>
      </c>
      <c r="L68" t="s">
        <v>298</v>
      </c>
    </row>
    <row r="69" spans="11:12" ht="12.75">
      <c r="K69">
        <v>68</v>
      </c>
      <c r="L69" t="s">
        <v>283</v>
      </c>
    </row>
    <row r="70" spans="11:12" ht="12.75">
      <c r="K70">
        <v>69</v>
      </c>
      <c r="L70" t="s">
        <v>188</v>
      </c>
    </row>
    <row r="71" spans="11:12" ht="12.75">
      <c r="K71">
        <v>70</v>
      </c>
      <c r="L71" t="s">
        <v>238</v>
      </c>
    </row>
    <row r="72" spans="11:12" ht="12.75">
      <c r="K72">
        <v>71</v>
      </c>
      <c r="L72" t="s">
        <v>258</v>
      </c>
    </row>
    <row r="73" spans="11:12" ht="12.75">
      <c r="K73">
        <v>72</v>
      </c>
      <c r="L73" t="s">
        <v>173</v>
      </c>
    </row>
    <row r="74" spans="11:12" ht="12.75">
      <c r="K74">
        <v>73</v>
      </c>
      <c r="L74" t="s">
        <v>288</v>
      </c>
    </row>
    <row r="75" spans="11:12" ht="12.75">
      <c r="K75">
        <v>74</v>
      </c>
      <c r="L75" t="s">
        <v>263</v>
      </c>
    </row>
    <row r="76" spans="11:12" ht="12.75">
      <c r="K76">
        <v>75</v>
      </c>
      <c r="L76" t="s">
        <v>213</v>
      </c>
    </row>
    <row r="77" spans="11:12" ht="12.75">
      <c r="K77">
        <v>76</v>
      </c>
      <c r="L77" t="s">
        <v>228</v>
      </c>
    </row>
    <row r="78" spans="11:12" ht="12.75">
      <c r="K78">
        <v>77</v>
      </c>
      <c r="L78" t="s">
        <v>178</v>
      </c>
    </row>
    <row r="79" spans="11:12" ht="12.75">
      <c r="K79">
        <v>78</v>
      </c>
      <c r="L79" t="s">
        <v>278</v>
      </c>
    </row>
    <row r="80" spans="11:12" ht="12.75">
      <c r="K80">
        <v>79</v>
      </c>
      <c r="L80" t="s">
        <v>223</v>
      </c>
    </row>
    <row r="81" spans="11:12" ht="12.75">
      <c r="K81">
        <v>80</v>
      </c>
      <c r="L81" t="s">
        <v>253</v>
      </c>
    </row>
    <row r="82" spans="11:12" ht="12.75">
      <c r="K82">
        <v>81</v>
      </c>
      <c r="L82" t="s">
        <v>303</v>
      </c>
    </row>
    <row r="83" spans="11:12" ht="12.75">
      <c r="K83">
        <v>82</v>
      </c>
      <c r="L83" t="s">
        <v>203</v>
      </c>
    </row>
    <row r="84" spans="11:12" ht="12.75">
      <c r="K84">
        <v>83</v>
      </c>
      <c r="L84" t="s">
        <v>248</v>
      </c>
    </row>
    <row r="85" spans="11:12" ht="12.75">
      <c r="K85">
        <v>84</v>
      </c>
      <c r="L8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gmclaren</cp:lastModifiedBy>
  <dcterms:modified xsi:type="dcterms:W3CDTF">2020-09-25T00:11:27Z</dcterms:modified>
  <cp:category/>
  <cp:version/>
  <cp:contentType/>
  <cp:contentStatus/>
</cp:coreProperties>
</file>